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5"/>
  <workbookPr/>
  <mc:AlternateContent xmlns:mc="http://schemas.openxmlformats.org/markup-compatibility/2006">
    <mc:Choice Requires="x15">
      <x15ac:absPath xmlns:x15ac="http://schemas.microsoft.com/office/spreadsheetml/2010/11/ac" url="S:\PROJEKTI\Razpis šport\2026\"/>
    </mc:Choice>
  </mc:AlternateContent>
  <xr:revisionPtr revIDLastSave="0" documentId="13_ncr:1_{55F07E8D-A379-4655-93F0-FEE656A56635}" xr6:coauthVersionLast="47" xr6:coauthVersionMax="47" xr10:uidLastSave="{00000000-0000-0000-0000-000000000000}"/>
  <bookViews>
    <workbookView xWindow="-120" yWindow="-120" windowWidth="29040" windowHeight="15840" activeTab="1" xr2:uid="{AD355164-CD8A-4118-9BD5-01F0F7DFEB79}"/>
  </bookViews>
  <sheets>
    <sheet name="Rekapitulacija" sheetId="2" r:id="rId1"/>
    <sheet name="Popis del" sheetId="4" r:id="rId2"/>
  </sheets>
  <definedNames>
    <definedName name="_xlnm.Print_Area" localSheetId="0">Rekapitulacija!$A$1:$F$32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9" i="4" l="1"/>
  <c r="F31" i="4"/>
  <c r="F29" i="4"/>
  <c r="F36" i="4" s="1"/>
  <c r="E9" i="2" s="1"/>
  <c r="F27" i="4"/>
  <c r="F20" i="4"/>
  <c r="F18" i="4"/>
  <c r="F16" i="4"/>
  <c r="F14" i="4"/>
  <c r="C8" i="4"/>
  <c r="F83" i="4"/>
  <c r="D82" i="4"/>
  <c r="F82" i="4" s="1"/>
  <c r="F81" i="4"/>
  <c r="F80" i="4"/>
  <c r="F78" i="4"/>
  <c r="F79" i="4"/>
  <c r="F110" i="4"/>
  <c r="F111" i="4"/>
  <c r="F112" i="4"/>
  <c r="F128" i="4" s="1"/>
  <c r="E16" i="2" s="1"/>
  <c r="F115" i="4"/>
  <c r="F33" i="4"/>
  <c r="F42" i="4"/>
  <c r="F44" i="4"/>
  <c r="F47" i="4"/>
  <c r="F50" i="4"/>
  <c r="F52" i="4"/>
  <c r="F59" i="4"/>
  <c r="F61" i="4"/>
  <c r="F64" i="4"/>
  <c r="F66" i="4"/>
  <c r="F75" i="4"/>
  <c r="F85" i="4"/>
  <c r="F88" i="4"/>
  <c r="F90" i="4"/>
  <c r="F92" i="4"/>
  <c r="F94" i="4"/>
  <c r="F96" i="4"/>
  <c r="F98" i="4"/>
  <c r="F100" i="4"/>
  <c r="F117" i="4"/>
  <c r="F121" i="4"/>
  <c r="F123" i="4"/>
  <c r="F125" i="4"/>
  <c r="A7" i="2"/>
  <c r="B7" i="2"/>
  <c r="A9" i="2"/>
  <c r="B9" i="2"/>
  <c r="A11" i="2"/>
  <c r="B11" i="2"/>
  <c r="B12" i="2"/>
  <c r="B13" i="2"/>
  <c r="B14" i="2"/>
  <c r="A16" i="2"/>
  <c r="B16" i="2"/>
  <c r="F23" i="4" l="1"/>
  <c r="E7" i="2" s="1"/>
  <c r="F103" i="4"/>
  <c r="F55" i="4"/>
  <c r="D12" i="2" s="1"/>
  <c r="F69" i="4"/>
  <c r="D13" i="2" s="1"/>
  <c r="D14" i="2"/>
  <c r="E11" i="2" l="1"/>
  <c r="E19" i="2" s="1"/>
  <c r="E20" i="2" s="1"/>
  <c r="E23" i="2" s="1"/>
  <c r="E24" i="2" s="1"/>
  <c r="F105" i="4"/>
</calcChain>
</file>

<file path=xl/sharedStrings.xml><?xml version="1.0" encoding="utf-8"?>
<sst xmlns="http://schemas.openxmlformats.org/spreadsheetml/2006/main" count="180" uniqueCount="110">
  <si>
    <t>kpl</t>
  </si>
  <si>
    <t>m2</t>
  </si>
  <si>
    <t>m1</t>
  </si>
  <si>
    <t>III.</t>
  </si>
  <si>
    <t>II.</t>
  </si>
  <si>
    <t>I.</t>
  </si>
  <si>
    <t>EM</t>
  </si>
  <si>
    <t>količina</t>
  </si>
  <si>
    <t>cena/EM</t>
  </si>
  <si>
    <t>vrednost brez DDV</t>
  </si>
  <si>
    <t>opis</t>
  </si>
  <si>
    <t>kos</t>
  </si>
  <si>
    <t>IV.</t>
  </si>
  <si>
    <t>1.</t>
  </si>
  <si>
    <t>2.</t>
  </si>
  <si>
    <t>4.</t>
  </si>
  <si>
    <t>5.</t>
  </si>
  <si>
    <t>6.</t>
  </si>
  <si>
    <t>3.</t>
  </si>
  <si>
    <t>grt</t>
  </si>
  <si>
    <t>REKAPITULACIJA</t>
  </si>
  <si>
    <t>Dobava in postavitev gradbiščne table</t>
  </si>
  <si>
    <t>Pripravila:</t>
  </si>
  <si>
    <t>SKUPAJ VREDNOST DEL brez DDV</t>
  </si>
  <si>
    <t>Gradbiščna ograja</t>
  </si>
  <si>
    <t>plošče</t>
  </si>
  <si>
    <t>OPOMBA:</t>
  </si>
  <si>
    <t>7.</t>
  </si>
  <si>
    <t>8.</t>
  </si>
  <si>
    <t>Dobava in vgraditev betonskih robnikov  5/25/100 cm vključno z izdelavo betonskega temelja, zastičenjem in vsemi potrebnimi zemeljskimi deli. Ravnost max. 5mm po 4m ravno letvijo.</t>
  </si>
  <si>
    <t xml:space="preserve"> - odstranitev travne ruše, humusa in zemljine do globine cca 30 cm</t>
  </si>
  <si>
    <t xml:space="preserve"> - nakladanje in odvoz odvečnega materiala na ustrezno deponijo</t>
  </si>
  <si>
    <t xml:space="preserve"> - izravnava in utrditev dna izkopa</t>
  </si>
  <si>
    <t xml:space="preserve"> - priprava tamponske podlage za novi asfalt v debelini do 20 cm</t>
  </si>
  <si>
    <t xml:space="preserve"> - dobava in polaganje obrabne in drenažne plasti- drenažni asfalt A5 PA11 B 70/100 A4 , dvoslojen v  debelini 4 + 3 cm, vključno z pobrizgom podlage s cestogradnim bitumnom,na pripravljeno nosilno peščeno podlago, nosilnost vsaj 40kN, kompaktnost 95%v naklonu pripravljenem skladno z projektom in usklajenostjo z nakloni obstoječih asfaltov. V ceni upoštevati izdelavo stika med obstoječim in novim asfaltom ter zunanjimi zidovi objekta šole.</t>
  </si>
  <si>
    <t>Dobava in vgradnja fiksne fitnes opreme.</t>
  </si>
  <si>
    <t>9.</t>
  </si>
  <si>
    <t>10.</t>
  </si>
  <si>
    <t>Zarisovanje  tekaških stez</t>
  </si>
  <si>
    <t>Priprava obstoječega asfalta</t>
  </si>
  <si>
    <t>PRIPRAVLJALNA IN ZAKLJUČNA DELA</t>
  </si>
  <si>
    <t>Čiščenje, pospravljanje in vzpostavitev v prvotno stanje vseh površin, ki se niso urejale na novo</t>
  </si>
  <si>
    <t>Priprava / popravilo obstoječih robnikov</t>
  </si>
  <si>
    <t>Dobava in polaganje športne podlage, PLOŠČE NA ŠPORTNEM IGRIŠČU, EN / FIBA certifikat</t>
  </si>
  <si>
    <t>športna podlaga, nedrseča, podlaga iz okolju prijaznega polipropilena, ki ga je mogoče reciklirati, dimnezije plošč 375  mm X 375 mm x 12 mm, UV zaščito, FIBA certifikat, geotextil, montaža in postavitev,  15 let garancije</t>
  </si>
  <si>
    <t>STEZA ZA TEK NA 60 m - 228 m2</t>
  </si>
  <si>
    <t>- steze za tek na 60m</t>
  </si>
  <si>
    <t>Dobava in vgraditev gumijastih robnikov  5/25/100 cm vključno z izdelavo temelja, zastičenjem in vsemi potrebnimi zemeljskimi deli. Ravnost max. 5mm po 4m ravno letvijo.</t>
  </si>
  <si>
    <t>m3</t>
  </si>
  <si>
    <t>Asfaltiranje obstoječe površine, ki obsega naslednja dela:</t>
  </si>
  <si>
    <t xml:space="preserve"> - odstranitevobstoječega asfalta, humusa in zemljine do globine cca 30 cm</t>
  </si>
  <si>
    <t>SKUPAJ I. PRIPRAVLJALNA IN ZAKLJUČNA DELA</t>
  </si>
  <si>
    <t>GRADBENA DELA</t>
  </si>
  <si>
    <t>RUŠITVENA DELA</t>
  </si>
  <si>
    <t>Ročno in strojno rušenje obstoječih betonskih robnikov in temeljev z odvozom materiala na trajno deponijo (skok v daljino)</t>
  </si>
  <si>
    <t>SKUPAJ II. RUŠITVENA DELA</t>
  </si>
  <si>
    <t>III.a</t>
  </si>
  <si>
    <t>SKUPAJ III.a STEZA ZA TEK NA 60m</t>
  </si>
  <si>
    <t>III.b</t>
  </si>
  <si>
    <t>SKUPAJ III.b ZALETIŠČE ZA SKOK V DALJINO</t>
  </si>
  <si>
    <t>III.c</t>
  </si>
  <si>
    <t xml:space="preserve">Dobava in vgradnja dekorativne umetne trave višine 20 do 30mm, na pripravljeno podlago vključno z lepljenimi stiki in nasipom 15mm kremenovega peska </t>
  </si>
  <si>
    <t>ŠPORTNA IN URBANA OPREMA</t>
  </si>
  <si>
    <t>Dobava in montaža MIZE ZA NAMIZNI TENIS</t>
  </si>
  <si>
    <t>Dobava in montaža KLOPI za sedenje, dim. sedala cca 1,80 m x 0,50m, primerna za javne površine. Plastična konstrukcija, zelena, odporna na vremenske vplive. V ceni je potrebno upoštevati izgradnjo temeljev z vsemi pomožnimi in vgradnimi deli.</t>
  </si>
  <si>
    <t>SKUPAJ III. GRADBENA DELA</t>
  </si>
  <si>
    <t>SKUPAJ IV. ŠPORTNA IN URBANA OPREMA</t>
  </si>
  <si>
    <t>SKUPAJ III.c UREDITEV platoja ob šoli in športnem igrišču</t>
  </si>
  <si>
    <t>UREDITEV platoja ob šoli in športnem igrišču</t>
  </si>
  <si>
    <t xml:space="preserve">  + nepredvidena dela na celotni popis 2%</t>
  </si>
  <si>
    <t>SKUPAJ VREDNOST DEL Z DDV</t>
  </si>
  <si>
    <t>V vrednosti niso zajete raziskave zemljišča, statičnih preveritev ipd…</t>
  </si>
  <si>
    <t>1.1.</t>
  </si>
  <si>
    <t>1.2.</t>
  </si>
  <si>
    <t>1.3.</t>
  </si>
  <si>
    <t>Zakoličenje in postavitev profilov za vse elemente športnega parka oz. objekta, kot lovilnih mrež in ograj, športne opreme, urbane opreme, robnikov,  …</t>
  </si>
  <si>
    <t>ZALETIŠČE ZA SKOK V DALJINO - 28 m2</t>
  </si>
  <si>
    <t>Priprava obstoječega terena (izravnava, utrjevanje, zalivanje utora za desko, …)</t>
  </si>
  <si>
    <t>POVRŠINE:</t>
  </si>
  <si>
    <t>plošče, umetna trava</t>
  </si>
  <si>
    <t>Preureditev obstoječih reflektorjev na LED razsvetljavo. Reflektor led 211W 4000K 25500lm ASIM. Garancijska doba najmanj 5 let. Kompletno z dobavo, električnimi instalacijami, vgradnjo, meritvami in testiranji. V ceno je potrebno zajeti osnovno obnovo nosilnih stebrov z odstranitvijo rje in ponovnim nanosom zaščitne barve.</t>
  </si>
  <si>
    <t>Dobava in montaža dvovišinske bradlje, dimenzije: Dolžina 182cm, višina lestvine 130cm, širina "V" 60-40 cm. Osnovna konstrukcija iz aluminijastega profila,notranje konstrukcijsko ojačan, min. fi 120 mm, Zunanja  stran profila mora biti strukturno obdelana v videzu lesa. V skladu s standardom EN 1090- 1 EXC3. Garancija na konstrukcijo min. 30 let.V ceni upoštevati kompletno izdelavo temeljenja in dobavo in postavitev zaščite za padce, skladno z vrsto naprave. 
Izvedba temelja 150x30x30cm 2 kos, vključno z zastičenjem in vsemi potrebnimi zemeljskimi deli.</t>
  </si>
  <si>
    <t>Dobava in montaža orodne telovadnice (različne višine drogov za vzgibe, gimnastični krogi). Dimenzije: Dolžina min. 312cm. Osnovna konstrukcija iz aluminijastega profila,notranje konstrukcijsko ojačan, min. fi 120 mm, Zunanja  stran profila mora biti strukturno obdelana v videzu lesa. V skladu s standardom EN 1090- 1 EXC3. Garancija na konstrukcijo min. 30 let.V ceni upoštevati kompletno izdelavo temeljenja in dobavo in postavitev zaščite za padce, skladno z vrsto naprave.
Izvedba temelja 120x40x30cm 1 kos, vključno z zastičenjem in vsemi potrebnimi zemeljskimi deli.</t>
  </si>
  <si>
    <t>Dobava in montaža klopi za dvigovanje trupa, dimenzije: Dolžina 165cm, širina 69 cm. Osnovna konstrukcija iz aluminijastega profila,notranje konstrukcijsko ojačan, min. fi 120 mm, Zunanja  stran profila mora biti strukturno obdelana v videzu lesa. V skladu s standardom EN 1090- 1 EXC3. Garancija na konstrukcijo min. 30 let.V ceni upoštevati kompletno izdelavo temeljenja in dobavo in postavitev zaščite za padce, skladno z vrsto naprave.
Izvedba temelja 100x30x30cm 2 kos, vključno z zastičenjem in vsemi potrebnimi zemeljskimi deli.</t>
  </si>
  <si>
    <t>Dobava in montaža mize za namizni tenis na prostem standardne dimenzije d=274cm, š=152.5 cm, v=76 cm, debelina igralne površine 9mm.  	Premaz igralne površine:MATTOP. Noge: jeklene. V sestavi mozne plošče, mrežica za namizni tenis, odporna na poškodbe in vremenske razmere. Izdelana mora biti v skladu z evropskim standardom za prosto dostopno športno opremo (EN 14468-1). Garancija najmanj 10 let.
V ceni je potrebno upoštevati izdelavo temeljev za pritrditev mize v tla.
Izvedba temelja 150x30x30cm 2 kos, vključno z zastičenjem in vsemi potrebnimi zemeljskimi deli.</t>
  </si>
  <si>
    <t>Posodobitev športnega parka Žetale - 2. faza</t>
  </si>
  <si>
    <r>
      <t>Odstranitev obtoječih betonskih stebrov višine ca 1m kompletno s temelji</t>
    </r>
    <r>
      <rPr>
        <i/>
        <sz val="9"/>
        <rFont val="Calibri"/>
        <family val="2"/>
        <charset val="238"/>
        <scheme val="minor"/>
      </rPr>
      <t>. V ceni upoštevati kompletno demontažo stebrov in temeljev, nakladanje in odvoz na ustrezno deponijo.</t>
    </r>
    <r>
      <rPr>
        <b/>
        <i/>
        <sz val="9"/>
        <rFont val="Calibri"/>
        <family val="2"/>
        <charset val="238"/>
        <scheme val="minor"/>
      </rPr>
      <t xml:space="preserve"> (Vzhodni vogal)</t>
    </r>
  </si>
  <si>
    <r>
      <t>Odstranitev obtoječih betonskih stebrov višine ca 1m kompletno s temelji</t>
    </r>
    <r>
      <rPr>
        <i/>
        <sz val="9"/>
        <rFont val="Calibri"/>
        <family val="2"/>
        <charset val="238"/>
        <scheme val="minor"/>
      </rPr>
      <t>. V ceni upoštevati kompletno demontažo stebrov in temeljev, nakladanje in odvoz na ustrezno deponijo.</t>
    </r>
    <r>
      <rPr>
        <b/>
        <i/>
        <sz val="9"/>
        <rFont val="Calibri"/>
        <family val="2"/>
        <charset val="238"/>
        <scheme val="minor"/>
      </rPr>
      <t xml:space="preserve"> (Zahodni vogal)</t>
    </r>
  </si>
  <si>
    <r>
      <t xml:space="preserve">Demontaža obstoječe Alu ograje </t>
    </r>
    <r>
      <rPr>
        <i/>
        <sz val="9"/>
        <rFont val="Calibri"/>
        <family val="2"/>
        <charset val="238"/>
        <scheme val="minor"/>
      </rPr>
      <t>višine 500 cm. 
V ceni upoštevati kompletno demontažo ograje in eventuelnih temeljev, nakladanje in odvoz na ustrezno deponijo.</t>
    </r>
  </si>
  <si>
    <r>
      <rPr>
        <b/>
        <i/>
        <sz val="9"/>
        <rFont val="Calibri"/>
        <family val="2"/>
        <charset val="238"/>
        <scheme val="minor"/>
      </rPr>
      <t>Dobava in postavitev betonskega cvetličnega korita dim. 100x60 cm</t>
    </r>
    <r>
      <rPr>
        <i/>
        <sz val="9"/>
        <rFont val="Calibri"/>
        <family val="2"/>
        <charset val="238"/>
        <scheme val="minor"/>
      </rPr>
      <t>-ovira za dostop na stezo za tek na 60 m</t>
    </r>
  </si>
  <si>
    <r>
      <t xml:space="preserve">Nasip ustezne mivke za skok v daljino, </t>
    </r>
    <r>
      <rPr>
        <i/>
        <sz val="9"/>
        <rFont val="Calibri"/>
        <family val="2"/>
        <charset val="238"/>
        <scheme val="minor"/>
      </rPr>
      <t>0 do 0,1mm, certificiran kremenov pesek, proizvedeni v skladu z najvišjimi industrijskimi standardi</t>
    </r>
  </si>
  <si>
    <r>
      <t>Izvedba temelja 100x50x30</t>
    </r>
    <r>
      <rPr>
        <i/>
        <sz val="9"/>
        <rFont val="Calibri"/>
        <family val="2"/>
        <charset val="238"/>
        <scheme val="minor"/>
      </rPr>
      <t xml:space="preserve"> vključno z zastičenjem in vsemi potrebnimi zemeljskimi deli.</t>
    </r>
  </si>
  <si>
    <r>
      <t>Dobava in vgraditev</t>
    </r>
    <r>
      <rPr>
        <b/>
        <i/>
        <sz val="9"/>
        <rFont val="Calibri"/>
        <family val="2"/>
        <charset val="238"/>
        <scheme val="minor"/>
      </rPr>
      <t xml:space="preserve"> panelne ograje višine 200cm </t>
    </r>
    <r>
      <rPr>
        <i/>
        <sz val="9"/>
        <rFont val="Calibri"/>
        <family val="2"/>
        <charset val="238"/>
        <scheme val="minor"/>
      </rPr>
      <t>ob poti med novimi dvokrilnimi vrati in lovilno mrežo športnega igrišča. Panelna ograja naj bo v barvi po izbiri projektanta, palstificirana. V ceni mora biti vključeno tudi temeljenje ograjnih stebrov, z vsemi pomožnimi deli in materiali ter vspostavitev prvotnega stanja ob ograji.</t>
    </r>
  </si>
  <si>
    <r>
      <rPr>
        <b/>
        <i/>
        <sz val="9"/>
        <rFont val="Calibri"/>
        <family val="2"/>
        <charset val="238"/>
        <scheme val="minor"/>
      </rPr>
      <t xml:space="preserve">Dvokrilna vrata </t>
    </r>
    <r>
      <rPr>
        <i/>
        <sz val="9"/>
        <rFont val="Calibri"/>
        <family val="2"/>
        <charset val="238"/>
        <scheme val="minor"/>
      </rPr>
      <t>v ograji, dobava in montaža- tipska za panelno ograjo dim.cca 300/200 cm, enaka obdelava kot ograja, vključno z zapirali, kljukami, ključavnico. Vključena je tudi izdelava temeljev, komplet.
Izvedba temelja 60x60 (fi60) x 100cm, vključno z zastičenjem in vsemi potrebnimi zemeljskimi deli.</t>
    </r>
  </si>
  <si>
    <r>
      <t xml:space="preserve">Dobava in montaža zaščitne lovilne mreže </t>
    </r>
    <r>
      <rPr>
        <i/>
        <sz val="9"/>
        <rFont val="Calibri"/>
        <family val="2"/>
        <charset val="238"/>
        <scheme val="minor"/>
      </rPr>
      <t>višine 5.00 m in dolžine 8m. Mreža iz UV odpornega polietilena, debelina vrvica min 3mm, okenci v mreži max 120x120mm. Vključno z montažnimi in gradbenimi deli, INOX pletenica, in INOX zatezni vijaki ter napenjalci; skupaj z vsemi pomožnimi deli, prenosi in materiali.</t>
    </r>
  </si>
  <si>
    <r>
      <t xml:space="preserve">Dograditev obstoječe lovilne mreže športnega igrišča za eno polje na vsako stran (1+1 steber).Dobava in montaža zaščitne </t>
    </r>
    <r>
      <rPr>
        <b/>
        <i/>
        <sz val="9"/>
        <rFont val="Calibri"/>
        <family val="2"/>
        <charset val="238"/>
        <scheme val="minor"/>
      </rPr>
      <t xml:space="preserve">lovilne mreže višine 5.00 m </t>
    </r>
    <r>
      <rPr>
        <i/>
        <sz val="9"/>
        <rFont val="Calibri"/>
        <family val="2"/>
        <charset val="238"/>
        <scheme val="minor"/>
      </rPr>
      <t>(lovilna mreža kot obstoječa). Mreža iz UV odpornega polietilena, debelina vrvica min 3mm, okenci v mreži max 120x120mm. Ojačani kovinski pocinkani stebri, skupaj z montažnimi in gradbenimi deli; izdelavo temeljev -1 temelj na vsako stran s stebri in polnilom; skupaj z vsemi pomožnimi deli, prenosi in materiali. Izvesti tudi povezavo z obstoječo mrežo.
Izvedba temelja 60x60 (fi60) x 100cm, vključno z zastičenjem in vsemi potrebnimi zemeljskimi deli.</t>
    </r>
  </si>
  <si>
    <r>
      <t>Dobava in montaža MIZE IN KLOPI (1 Alu miza, 2 klopi)</t>
    </r>
    <r>
      <rPr>
        <b/>
        <i/>
        <sz val="9"/>
        <rFont val="Calibri"/>
        <family val="2"/>
        <charset val="238"/>
        <scheme val="minor"/>
      </rPr>
      <t xml:space="preserve"> za sedenje</t>
    </r>
    <r>
      <rPr>
        <i/>
        <sz val="9"/>
        <rFont val="Calibri"/>
        <family val="2"/>
        <charset val="238"/>
        <scheme val="minor"/>
      </rPr>
      <t>, dim. sedala cca 1,80 m x 0,53 m, primerna za javne površine. ALU konstrukcija, imitacija lesa, odporna na vremenske vplive. V ceni je potrebno upoštevati izgradnjo temeljev z vsemi pomožnimi in vgradnimi deli.
Izvedba temeljev 100x30x30cm 2 kos in 40x40x40cm 
4 kos, vključno z zastičenjem in vsemi potrebnimi zemeljskimi deli.</t>
    </r>
  </si>
  <si>
    <r>
      <rPr>
        <b/>
        <i/>
        <sz val="9"/>
        <rFont val="Calibri"/>
        <family val="2"/>
        <charset val="238"/>
        <scheme val="minor"/>
      </rPr>
      <t>Dobava in montaža koša za odpadke.</t>
    </r>
    <r>
      <rPr>
        <i/>
        <sz val="9"/>
        <rFont val="Calibri"/>
        <family val="2"/>
        <charset val="238"/>
        <scheme val="minor"/>
      </rPr>
      <t xml:space="preserve"> Koš za ločeno zbiranje odpadkov brez pepelnika, robustna konstrukcija, beton,najmanj 3x 40l, brez pepelnika. Koš omogoča enostavno ločevanje odpadkov na prostem. Telo koša je iz rečnega prodca, pokrov pa je narejen iz nerjavečih INOX materialov. Je zelo stabilen in odporen na vandalizem. Sestavljen je iz treh prekatov, v katere postavimo vreče in tako omogočimo ločeno zbiranje odpadkov že na samem izvoru.
Izvedba temelja 100x50x30cm 1 kos, vključno z zastičenjem in vsemi potrebnimi zemeljskimi deli.</t>
    </r>
  </si>
  <si>
    <r>
      <t xml:space="preserve">Dobava in </t>
    </r>
    <r>
      <rPr>
        <b/>
        <i/>
        <sz val="9"/>
        <rFont val="Calibri"/>
        <family val="2"/>
        <charset val="238"/>
        <scheme val="minor"/>
      </rPr>
      <t>montaža pitnika</t>
    </r>
    <r>
      <rPr>
        <i/>
        <sz val="9"/>
        <rFont val="Calibri"/>
        <family val="2"/>
        <charset val="238"/>
        <scheme val="minor"/>
      </rPr>
      <t>, izdelan iz armiranega betona, finalno obdelanega kot štokan ali kulir beton (siva barva). V ceno je potrebno vključiti izvedbo temelja, preboj iz stavbe do pitnika in izvedba dovoda vodovodne vode 1/2'' z armaturami (do 10m) in PVC kanalizacijske cevi fi 50mm z izkopom in zasipavanjem, do 20m.
Izvedba temelja 50x50x30cm 1 kos, vključno z zastičenjem in vsemi potrebnimi zemeljskimi deli.</t>
    </r>
  </si>
  <si>
    <t>ostali šport (namizni tenis, fitnes na prostem)</t>
  </si>
  <si>
    <t>tek na 60 m</t>
  </si>
  <si>
    <t>zaletišče skok v daljino</t>
  </si>
  <si>
    <t>skupaj</t>
  </si>
  <si>
    <t>Dimenzije teka na 60m, zaletne steze za skok v daljino, predelave doskočišča, odskočne deske … so enake kot so izvedene na obstoječih površinah.</t>
  </si>
  <si>
    <t>27.2.2026</t>
  </si>
  <si>
    <t>Eva Jazbec, mag. inž. ok. grad.</t>
  </si>
  <si>
    <t>Znesek v EUR</t>
  </si>
  <si>
    <t>POPIS DEL S PONUDBENIM PREDRAČUNOM</t>
  </si>
  <si>
    <t>Vsi opisi in količine so ocenjene glede na podatke. Izvajalec si pred izdelavo ponudbe ogleda stanje na terenu in poda ponudbo, ki bo skladna s stanjem na terenu.</t>
  </si>
  <si>
    <t>Dobava in montaža KLOPI za sedenje, dim. sedala cca 1,80 m x 0,50m, primerna za javne površine. ALU konstrukcija, imitacija lesa, odporna na vremenske vplive. V ceni je potrebno upoštevati izgradnjo temeljev z vsemi pomožnimi in vgradnimi deli.
Izvedba temeljev 40x40x40cm 2 kos (na klop), vključno z zastičenjem in vsemi potrebnimi zemeljskimi deli.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</si>
</sst>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43" formatCode="_-* #,##0.00_-;\-* #,##0.00_-;_-* &quot;-&quot;??_-;_-@_-"/>
    <numFmt numFmtId="164" formatCode="_-* #,##0.00\ _€_-;\-* #,##0.00\ _€_-;_-* &quot;-&quot;??\ _€_-;_-@_-"/>
    <numFmt numFmtId="165" formatCode="_-* #,##0.00\ &quot;SIT&quot;_-;\-* #,##0.00\ &quot;SIT&quot;_-;_-* &quot;-&quot;??\ &quot;SIT&quot;_-;_-@_-"/>
    <numFmt numFmtId="166" formatCode="_-* #,##0.00\ _S_I_T_-;\-* #,##0.00\ _S_I_T_-;_-* &quot;-&quot;??\ _S_I_T_-;_-@_-"/>
    <numFmt numFmtId="167" formatCode="0;[Red]0"/>
    <numFmt numFmtId="168" formatCode="#,##0.00\ [$€-1]"/>
    <numFmt numFmtId="169" formatCode="_-* #,##0.00\ _S_I_T_-;\-* #,##0.00\ _S_I_T_-;_-* \-??\ _S_I_T_-;_-@_-"/>
    <numFmt numFmtId="170" formatCode="_-* #,##0.00&quot; SIT&quot;_-;\-* #,##0.00&quot; SIT&quot;_-;_-* \-??&quot; SIT&quot;_-;_-@_-"/>
    <numFmt numFmtId="171" formatCode="#,##0.00\ &quot;€&quot;"/>
    <numFmt numFmtId="172" formatCode="_ * #,##0.00_)_ ;_ * \(#,##0.00\)_ ;_ * &quot;-&quot;??_)_ ;_ @_ "/>
    <numFmt numFmtId="173" formatCode="_-* #,##0.00\ [$€-1]_-;\-* #,##0.00\ [$€-1]_-;_-* &quot;-&quot;??\ [$€-1]_-"/>
    <numFmt numFmtId="174" formatCode="#&quot;.&quot;"/>
    <numFmt numFmtId="175" formatCode="General_)"/>
  </numFmts>
  <fonts count="88">
    <font>
      <sz val="9"/>
      <name val="Courier New CE"/>
      <charset val="238"/>
    </font>
    <font>
      <sz val="5"/>
      <name val="Courier New CE"/>
      <family val="3"/>
      <charset val="238"/>
    </font>
    <font>
      <b/>
      <sz val="10"/>
      <name val="Courier New CE"/>
      <family val="3"/>
      <charset val="238"/>
    </font>
    <font>
      <sz val="12"/>
      <name val="Arial CE"/>
      <charset val="238"/>
    </font>
    <font>
      <sz val="12"/>
      <name val="Times New Roman"/>
      <family val="1"/>
      <charset val="238"/>
    </font>
    <font>
      <sz val="10"/>
      <name val="Arial"/>
      <family val="2"/>
      <charset val="238"/>
    </font>
    <font>
      <sz val="9"/>
      <name val="Arial"/>
      <family val="2"/>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0"/>
      <name val="Arial"/>
      <family val="2"/>
      <charset val="1"/>
    </font>
    <font>
      <u/>
      <sz val="11"/>
      <color indexed="12"/>
      <name val="Calibri"/>
      <family val="2"/>
      <charset val="238"/>
    </font>
    <font>
      <u/>
      <sz val="13"/>
      <color indexed="12"/>
      <name val="Arial CE"/>
      <family val="2"/>
      <charset val="238"/>
    </font>
    <font>
      <sz val="10"/>
      <name val="Arial CE"/>
      <family val="2"/>
      <charset val="238"/>
    </font>
    <font>
      <sz val="10"/>
      <name val="Arial CE"/>
      <charset val="238"/>
    </font>
    <font>
      <sz val="10"/>
      <name val="MS Sans Serif"/>
      <charset val="238"/>
    </font>
    <font>
      <sz val="10"/>
      <name val="MS Sans Serif"/>
      <family val="2"/>
      <charset val="238"/>
    </font>
    <font>
      <sz val="10"/>
      <name val="Arial"/>
      <family val="2"/>
    </font>
    <font>
      <b/>
      <sz val="14"/>
      <name val="Arial"/>
      <family val="2"/>
    </font>
    <font>
      <sz val="10"/>
      <name val="Arial CE"/>
    </font>
    <font>
      <sz val="11"/>
      <color indexed="60"/>
      <name val="Calibri"/>
      <family val="2"/>
      <charset val="238"/>
    </font>
    <font>
      <sz val="11"/>
      <color indexed="52"/>
      <name val="Calibri"/>
      <family val="2"/>
      <charset val="238"/>
    </font>
    <font>
      <b/>
      <sz val="11"/>
      <color indexed="52"/>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name val="Arial"/>
      <family val="2"/>
      <charset val="238"/>
    </font>
    <font>
      <sz val="10"/>
      <name val="Helv"/>
      <charset val="204"/>
    </font>
    <font>
      <sz val="10"/>
      <name val="Times New Roman"/>
      <family val="1"/>
      <charset val="238"/>
    </font>
    <font>
      <sz val="12"/>
      <name val="Times New Roman CE"/>
      <charset val="238"/>
    </font>
    <font>
      <sz val="10"/>
      <name val="Times New Roman CE"/>
      <charset val="238"/>
    </font>
    <font>
      <sz val="11"/>
      <name val="Arial CE"/>
      <charset val="238"/>
    </font>
    <font>
      <sz val="10"/>
      <color indexed="8"/>
      <name val="Arial"/>
      <family val="2"/>
      <charset val="238"/>
    </font>
    <font>
      <sz val="10"/>
      <name val="Tahoma"/>
      <family val="2"/>
      <charset val="238"/>
    </font>
    <font>
      <sz val="11"/>
      <name val="Arial"/>
      <family val="2"/>
    </font>
    <font>
      <sz val="11"/>
      <name val="Calibri"/>
      <family val="2"/>
      <charset val="238"/>
    </font>
    <font>
      <sz val="11"/>
      <name val="Calibri"/>
      <family val="2"/>
    </font>
    <font>
      <sz val="10"/>
      <name val="Courier"/>
      <family val="1"/>
      <charset val="238"/>
    </font>
    <font>
      <sz val="10"/>
      <color indexed="8"/>
      <name val="Times New Roman CE"/>
      <family val="1"/>
      <charset val="238"/>
    </font>
    <font>
      <sz val="11"/>
      <color indexed="8"/>
      <name val="Arial"/>
      <family val="2"/>
      <charset val="204"/>
    </font>
    <font>
      <i/>
      <sz val="8"/>
      <name val="Switzerland"/>
      <charset val="238"/>
    </font>
    <font>
      <sz val="11"/>
      <name val="Arial Narrow"/>
      <family val="2"/>
    </font>
    <font>
      <sz val="11"/>
      <color theme="1"/>
      <name val="Calibri"/>
      <family val="2"/>
      <charset val="238"/>
      <scheme val="minor"/>
    </font>
    <font>
      <b/>
      <sz val="11"/>
      <color rgb="FFFA7D00"/>
      <name val="Calibri"/>
      <family val="2"/>
      <charset val="238"/>
      <scheme val="minor"/>
    </font>
    <font>
      <sz val="11"/>
      <color theme="1"/>
      <name val="Arial"/>
      <family val="2"/>
      <charset val="238"/>
    </font>
    <font>
      <sz val="10"/>
      <color theme="1"/>
      <name val="Tahoma"/>
      <family val="2"/>
      <charset val="238"/>
    </font>
    <font>
      <u/>
      <sz val="11"/>
      <color theme="10"/>
      <name val="Calibri"/>
      <family val="2"/>
      <charset val="238"/>
      <scheme val="minor"/>
    </font>
    <font>
      <b/>
      <sz val="10"/>
      <color rgb="FF41A6B1"/>
      <name val="Tahoma"/>
      <family val="2"/>
      <charset val="238"/>
    </font>
    <font>
      <sz val="11"/>
      <color theme="1"/>
      <name val="Calibri"/>
      <family val="2"/>
      <scheme val="minor"/>
    </font>
    <font>
      <sz val="12"/>
      <color theme="1"/>
      <name val="Calibri"/>
      <family val="2"/>
      <scheme val="minor"/>
    </font>
    <font>
      <sz val="10"/>
      <color theme="1"/>
      <name val="Cambria"/>
      <family val="1"/>
      <charset val="238"/>
    </font>
    <font>
      <sz val="11"/>
      <color rgb="FF3F3F76"/>
      <name val="Calibri"/>
      <family val="2"/>
      <scheme val="minor"/>
    </font>
    <font>
      <sz val="9"/>
      <name val="Calibri"/>
      <family val="2"/>
      <charset val="238"/>
      <scheme val="minor"/>
    </font>
    <font>
      <b/>
      <i/>
      <sz val="14"/>
      <name val="Calibri"/>
      <family val="2"/>
      <charset val="238"/>
      <scheme val="minor"/>
    </font>
    <font>
      <b/>
      <i/>
      <sz val="12"/>
      <name val="Calibri"/>
      <family val="2"/>
      <charset val="238"/>
      <scheme val="minor"/>
    </font>
    <font>
      <i/>
      <sz val="12"/>
      <name val="Calibri"/>
      <family val="2"/>
      <charset val="238"/>
      <scheme val="minor"/>
    </font>
    <font>
      <b/>
      <i/>
      <sz val="9"/>
      <name val="Calibri"/>
      <family val="2"/>
      <charset val="238"/>
      <scheme val="minor"/>
    </font>
    <font>
      <b/>
      <i/>
      <sz val="11"/>
      <name val="Calibri"/>
      <family val="2"/>
      <charset val="238"/>
      <scheme val="minor"/>
    </font>
    <font>
      <i/>
      <sz val="9"/>
      <name val="Calibri"/>
      <family val="2"/>
      <charset val="238"/>
      <scheme val="minor"/>
    </font>
    <font>
      <i/>
      <sz val="8"/>
      <name val="Calibri"/>
      <family val="2"/>
      <charset val="238"/>
      <scheme val="minor"/>
    </font>
    <font>
      <i/>
      <sz val="9"/>
      <color rgb="FFFF0000"/>
      <name val="Calibri"/>
      <family val="2"/>
      <charset val="238"/>
      <scheme val="minor"/>
    </font>
    <font>
      <b/>
      <i/>
      <sz val="9"/>
      <color rgb="FFFF0000"/>
      <name val="Calibri"/>
      <family val="2"/>
      <charset val="238"/>
      <scheme val="minor"/>
    </font>
    <font>
      <b/>
      <i/>
      <sz val="14"/>
      <color rgb="FFFF0000"/>
      <name val="Calibri"/>
      <family val="2"/>
      <charset val="238"/>
      <scheme val="minor"/>
    </font>
    <font>
      <b/>
      <i/>
      <sz val="9"/>
      <color rgb="FF00B050"/>
      <name val="Calibri"/>
      <family val="2"/>
      <charset val="238"/>
      <scheme val="minor"/>
    </font>
    <font>
      <sz val="9"/>
      <color rgb="FFFF0000"/>
      <name val="Calibri"/>
      <family val="2"/>
      <charset val="238"/>
      <scheme val="minor"/>
    </font>
    <font>
      <b/>
      <i/>
      <sz val="9"/>
      <color rgb="FF212120"/>
      <name val="Calibri"/>
      <family val="2"/>
      <charset val="238"/>
      <scheme val="minor"/>
    </font>
    <font>
      <i/>
      <sz val="9"/>
      <color rgb="FF212120"/>
      <name val="Calibri"/>
      <family val="2"/>
      <charset val="238"/>
      <scheme val="minor"/>
    </font>
    <font>
      <b/>
      <i/>
      <sz val="14"/>
      <name val="Cambria"/>
      <family val="1"/>
      <charset val="238"/>
      <scheme val="major"/>
    </font>
    <font>
      <b/>
      <i/>
      <sz val="12"/>
      <name val="Cambria"/>
      <family val="1"/>
      <charset val="238"/>
      <scheme val="major"/>
    </font>
    <font>
      <i/>
      <sz val="12"/>
      <name val="Cambria"/>
      <family val="1"/>
      <charset val="238"/>
      <scheme val="major"/>
    </font>
    <font>
      <sz val="9"/>
      <name val="Cambria"/>
      <family val="1"/>
      <charset val="238"/>
      <scheme val="major"/>
    </font>
    <font>
      <i/>
      <sz val="11"/>
      <name val="Calibri"/>
      <family val="2"/>
      <charset val="238"/>
      <scheme val="minor"/>
    </font>
    <font>
      <i/>
      <sz val="10"/>
      <name val="Calibri"/>
      <family val="2"/>
      <charset val="238"/>
      <scheme val="minor"/>
    </font>
    <font>
      <i/>
      <sz val="12"/>
      <color rgb="FFFF0000"/>
      <name val="Calibri"/>
      <family val="2"/>
      <charset val="238"/>
      <scheme val="minor"/>
    </font>
    <font>
      <i/>
      <sz val="10"/>
      <color rgb="FFFF0000"/>
      <name val="Calibri"/>
      <family val="2"/>
      <charset val="238"/>
      <scheme val="minor"/>
    </font>
    <font>
      <b/>
      <i/>
      <sz val="10"/>
      <name val="Calibri"/>
      <family val="2"/>
      <charset val="238"/>
      <scheme val="minor"/>
    </font>
    <font>
      <sz val="12"/>
      <name val="Calibri"/>
      <family val="2"/>
      <charset val="238"/>
      <scheme val="minor"/>
    </font>
    <font>
      <sz val="14"/>
      <name val="Calibri"/>
      <family val="2"/>
      <charset val="238"/>
      <scheme val="minor"/>
    </font>
    <font>
      <i/>
      <sz val="14"/>
      <name val="Calibri"/>
      <family val="2"/>
      <charset val="238"/>
      <scheme val="minor"/>
    </font>
  </fonts>
  <fills count="50">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3"/>
      </patternFill>
    </fill>
    <fill>
      <patternFill patternType="solid">
        <fgColor indexed="11"/>
      </patternFill>
    </fill>
    <fill>
      <patternFill patternType="solid">
        <fgColor indexed="5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22"/>
      </patternFill>
    </fill>
    <fill>
      <patternFill patternType="solid">
        <fgColor indexed="43"/>
        <bgColor indexed="26"/>
      </patternFill>
    </fill>
    <fill>
      <patternFill patternType="solid">
        <fgColor indexed="26"/>
        <bgColor indexed="9"/>
      </patternFill>
    </fill>
    <fill>
      <patternFill patternType="solid">
        <fgColor indexed="62"/>
      </patternFill>
    </fill>
    <fill>
      <patternFill patternType="solid">
        <fgColor indexed="10"/>
      </patternFill>
    </fill>
    <fill>
      <patternFill patternType="solid">
        <fgColor indexed="57"/>
      </patternFill>
    </fill>
    <fill>
      <patternFill patternType="solid">
        <fgColor indexed="55"/>
      </patternFill>
    </fill>
    <fill>
      <patternFill patternType="solid">
        <fgColor rgb="FFF2F2F2"/>
      </patternFill>
    </fill>
    <fill>
      <patternFill patternType="solid">
        <fgColor theme="8" tint="0.79998168889431442"/>
        <bgColor indexed="64"/>
      </patternFill>
    </fill>
    <fill>
      <patternFill patternType="solid">
        <fgColor rgb="FFFFCC99"/>
      </patternFill>
    </fill>
    <fill>
      <patternFill patternType="solid">
        <fgColor theme="0" tint="-4.9989318521683403E-2"/>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hair">
        <color indexed="64"/>
      </left>
      <right style="hair">
        <color indexed="64"/>
      </right>
      <top style="hair">
        <color indexed="64"/>
      </top>
      <bottom style="hair">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bottom/>
      <diagonal/>
    </border>
    <border>
      <left/>
      <right style="thin">
        <color indexed="64"/>
      </right>
      <top/>
      <bottom/>
      <diagonal/>
    </border>
    <border>
      <left/>
      <right/>
      <top style="thin">
        <color indexed="62"/>
      </top>
      <bottom style="double">
        <color indexed="62"/>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s>
  <cellStyleXfs count="241">
    <xf numFmtId="0" fontId="0" fillId="0" borderId="0"/>
    <xf numFmtId="0" fontId="8" fillId="3" borderId="0" applyNumberFormat="0" applyBorder="0" applyAlignment="0" applyProtection="0"/>
    <xf numFmtId="0" fontId="8" fillId="5"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2" borderId="0" applyNumberFormat="0" applyBorder="0" applyAlignment="0" applyProtection="0"/>
    <xf numFmtId="0" fontId="8" fillId="4" borderId="0" applyNumberFormat="0" applyBorder="0" applyAlignment="0" applyProtection="0"/>
    <xf numFmtId="0" fontId="8" fillId="18" borderId="0" applyNumberFormat="0" applyBorder="0" applyAlignment="0" applyProtection="0"/>
    <xf numFmtId="0" fontId="8" fillId="9" borderId="0" applyNumberFormat="0" applyBorder="0" applyAlignment="0" applyProtection="0"/>
    <xf numFmtId="0" fontId="8" fillId="2"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4" borderId="0" applyNumberFormat="0" applyBorder="0" applyAlignment="0" applyProtection="0"/>
    <xf numFmtId="0" fontId="8" fillId="20" borderId="0" applyNumberFormat="0" applyBorder="0" applyAlignment="0" applyProtection="0"/>
    <xf numFmtId="0" fontId="8" fillId="23" borderId="0" applyNumberFormat="0" applyBorder="0" applyAlignment="0" applyProtection="0"/>
    <xf numFmtId="0" fontId="9" fillId="24" borderId="0" applyNumberFormat="0" applyBorder="0" applyAlignment="0" applyProtection="0"/>
    <xf numFmtId="0" fontId="9" fillId="4" borderId="0" applyNumberFormat="0" applyBorder="0" applyAlignment="0" applyProtection="0"/>
    <xf numFmtId="0" fontId="9" fillId="18"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6" borderId="0" applyNumberFormat="0" applyBorder="0" applyAlignment="0" applyProtection="0"/>
    <xf numFmtId="0" fontId="15" fillId="12" borderId="0" applyNumberFormat="0" applyBorder="0" applyAlignment="0" applyProtection="0"/>
    <xf numFmtId="0" fontId="30" fillId="37" borderId="1" applyNumberFormat="0" applyAlignment="0" applyProtection="0"/>
    <xf numFmtId="0" fontId="52" fillId="46" borderId="22" applyNumberFormat="0" applyAlignment="0" applyProtection="0"/>
    <xf numFmtId="39" fontId="47" fillId="0" borderId="0" applyFont="0"/>
    <xf numFmtId="4" fontId="42" fillId="47" borderId="2">
      <alignment horizontal="right" readingOrder="1"/>
      <protection locked="0"/>
    </xf>
    <xf numFmtId="0" fontId="14" fillId="38" borderId="3" applyNumberFormat="0" applyAlignment="0" applyProtection="0"/>
    <xf numFmtId="169" fontId="18" fillId="0" borderId="0" applyFill="0" applyBorder="0" applyProtection="0">
      <alignment vertical="top"/>
    </xf>
    <xf numFmtId="166" fontId="22" fillId="0" borderId="0" applyFont="0" applyFill="0" applyBorder="0" applyAlignment="0" applyProtection="0"/>
    <xf numFmtId="169" fontId="18" fillId="0" borderId="0" applyFill="0" applyBorder="0" applyProtection="0">
      <alignment vertical="top"/>
    </xf>
    <xf numFmtId="166" fontId="53" fillId="0" borderId="0" applyFont="0" applyFill="0" applyBorder="0" applyAlignment="0" applyProtection="0"/>
    <xf numFmtId="169" fontId="18" fillId="0" borderId="0" applyFill="0" applyBorder="0" applyProtection="0">
      <alignment vertical="top"/>
    </xf>
    <xf numFmtId="3" fontId="18" fillId="0" borderId="0" applyFill="0" applyBorder="0" applyProtection="0">
      <alignment vertical="top"/>
    </xf>
    <xf numFmtId="170" fontId="18" fillId="0" borderId="0" applyFill="0" applyBorder="0" applyProtection="0">
      <alignment vertical="top"/>
    </xf>
    <xf numFmtId="165" fontId="22" fillId="0" borderId="0" applyFont="0" applyFill="0" applyBorder="0" applyAlignment="0" applyProtection="0"/>
    <xf numFmtId="170" fontId="18" fillId="0" borderId="0" applyFill="0" applyBorder="0" applyProtection="0">
      <alignment vertical="top"/>
    </xf>
    <xf numFmtId="170" fontId="18" fillId="0" borderId="0" applyFill="0" applyBorder="0" applyProtection="0">
      <alignment vertical="top"/>
    </xf>
    <xf numFmtId="0" fontId="10" fillId="7" borderId="0" applyNumberFormat="0" applyBorder="0" applyAlignment="0" applyProtection="0"/>
    <xf numFmtId="49" fontId="54" fillId="0" borderId="0">
      <alignment horizontal="center"/>
    </xf>
    <xf numFmtId="173" fontId="49" fillId="0" borderId="0" applyFont="0" applyFill="0" applyBorder="0" applyAlignment="0" applyProtection="0">
      <alignment horizontal="right" vertical="top"/>
    </xf>
    <xf numFmtId="0" fontId="5" fillId="0" borderId="0"/>
    <xf numFmtId="0" fontId="8" fillId="0" borderId="0"/>
    <xf numFmtId="0" fontId="13" fillId="0" borderId="0" applyNumberFormat="0" applyFill="0" applyBorder="0" applyAlignment="0" applyProtection="0"/>
    <xf numFmtId="0" fontId="10" fillId="13" borderId="0" applyNumberFormat="0" applyBorder="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19" fillId="0" borderId="0" applyNumberFormat="0" applyFill="0" applyBorder="0" applyProtection="0">
      <alignment vertical="top"/>
    </xf>
    <xf numFmtId="0" fontId="20" fillId="0" borderId="0" applyNumberFormat="0" applyFill="0" applyBorder="0" applyProtection="0">
      <alignment vertical="top"/>
    </xf>
    <xf numFmtId="0" fontId="19" fillId="0" borderId="0" applyNumberFormat="0" applyFill="0" applyBorder="0" applyProtection="0">
      <alignment vertical="top"/>
    </xf>
    <xf numFmtId="0" fontId="55" fillId="0" borderId="0" applyNumberFormat="0" applyFill="0" applyBorder="0" applyAlignment="0" applyProtection="0"/>
    <xf numFmtId="0" fontId="19" fillId="0" borderId="0" applyNumberFormat="0" applyFill="0" applyBorder="0" applyProtection="0">
      <alignment vertical="top"/>
    </xf>
    <xf numFmtId="0" fontId="16" fillId="16" borderId="1" applyNumberFormat="0" applyAlignment="0" applyProtection="0"/>
    <xf numFmtId="4" fontId="26" fillId="0" borderId="7">
      <alignment horizontal="left" vertical="center" wrapText="1"/>
    </xf>
    <xf numFmtId="0" fontId="11" fillId="39" borderId="8" applyNumberFormat="0" applyAlignment="0" applyProtection="0"/>
    <xf numFmtId="39" fontId="25" fillId="0" borderId="9">
      <alignment horizontal="right" vertical="top" wrapText="1"/>
    </xf>
    <xf numFmtId="39" fontId="25" fillId="0" borderId="9">
      <alignment horizontal="right" vertical="top" wrapText="1"/>
    </xf>
    <xf numFmtId="0" fontId="29" fillId="0" borderId="10" applyNumberFormat="0" applyFill="0" applyAlignment="0" applyProtection="0"/>
    <xf numFmtId="0" fontId="31" fillId="0" borderId="4" applyNumberFormat="0" applyFill="0" applyAlignment="0" applyProtection="0"/>
    <xf numFmtId="0" fontId="32" fillId="0" borderId="5" applyNumberFormat="0" applyFill="0" applyAlignment="0" applyProtection="0"/>
    <xf numFmtId="0" fontId="33" fillId="0" borderId="6"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xf numFmtId="49" fontId="56" fillId="0" borderId="0" applyNumberFormat="0" applyAlignment="0">
      <alignment vertical="top"/>
    </xf>
    <xf numFmtId="0" fontId="18" fillId="0" borderId="0">
      <alignment vertical="top"/>
    </xf>
    <xf numFmtId="0" fontId="41" fillId="0" borderId="0"/>
    <xf numFmtId="0" fontId="5" fillId="0" borderId="0"/>
    <xf numFmtId="0"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51" fillId="0" borderId="0"/>
    <xf numFmtId="0" fontId="51" fillId="0" borderId="0"/>
    <xf numFmtId="168" fontId="51" fillId="0" borderId="0"/>
    <xf numFmtId="0" fontId="4" fillId="0" borderId="0"/>
    <xf numFmtId="0" fontId="5" fillId="0" borderId="0"/>
    <xf numFmtId="0" fontId="5" fillId="0" borderId="0"/>
    <xf numFmtId="0" fontId="21" fillId="0" borderId="0"/>
    <xf numFmtId="0" fontId="27" fillId="0" borderId="0"/>
    <xf numFmtId="0" fontId="5" fillId="0" borderId="0"/>
    <xf numFmtId="0" fontId="5" fillId="0" borderId="0"/>
    <xf numFmtId="0" fontId="8" fillId="0" borderId="0"/>
    <xf numFmtId="0" fontId="22" fillId="0" borderId="0"/>
    <xf numFmtId="0" fontId="5" fillId="0" borderId="0"/>
    <xf numFmtId="0" fontId="39" fillId="0" borderId="0"/>
    <xf numFmtId="168" fontId="5" fillId="0" borderId="0"/>
    <xf numFmtId="0" fontId="5" fillId="0" borderId="0"/>
    <xf numFmtId="0" fontId="25" fillId="0" borderId="0"/>
    <xf numFmtId="0" fontId="7" fillId="0" borderId="0"/>
    <xf numFmtId="0" fontId="5" fillId="0" borderId="0"/>
    <xf numFmtId="0" fontId="21" fillId="0" borderId="0"/>
    <xf numFmtId="0" fontId="22" fillId="0" borderId="0"/>
    <xf numFmtId="0" fontId="51" fillId="0" borderId="0"/>
    <xf numFmtId="0" fontId="51" fillId="0" borderId="0"/>
    <xf numFmtId="0" fontId="5" fillId="0" borderId="0"/>
    <xf numFmtId="0" fontId="51" fillId="0" borderId="0"/>
    <xf numFmtId="0" fontId="5" fillId="0" borderId="0"/>
    <xf numFmtId="0" fontId="51" fillId="0" borderId="0"/>
    <xf numFmtId="0" fontId="51" fillId="0" borderId="0"/>
    <xf numFmtId="0" fontId="8" fillId="0" borderId="0"/>
    <xf numFmtId="0" fontId="37" fillId="0" borderId="0"/>
    <xf numFmtId="0" fontId="8" fillId="0" borderId="0"/>
    <xf numFmtId="0" fontId="40" fillId="0" borderId="0"/>
    <xf numFmtId="0" fontId="5" fillId="0" borderId="0"/>
    <xf numFmtId="0" fontId="50" fillId="0" borderId="0"/>
    <xf numFmtId="0" fontId="5" fillId="0" borderId="0"/>
    <xf numFmtId="0" fontId="8" fillId="0" borderId="0"/>
    <xf numFmtId="0" fontId="18" fillId="0" borderId="0" applyNumberFormat="0" applyFill="0" applyBorder="0" applyProtection="0">
      <alignment vertical="top"/>
    </xf>
    <xf numFmtId="0" fontId="23" fillId="0" borderId="0" applyNumberFormat="0" applyFont="0" applyFill="0" applyBorder="0" applyAlignment="0" applyProtection="0">
      <alignment vertical="top"/>
    </xf>
    <xf numFmtId="0" fontId="24" fillId="0" borderId="0" applyNumberFormat="0" applyFont="0" applyFill="0" applyBorder="0" applyAlignment="0" applyProtection="0">
      <alignment vertical="top"/>
    </xf>
    <xf numFmtId="0" fontId="18" fillId="0" borderId="0" applyNumberFormat="0" applyFill="0" applyBorder="0" applyProtection="0">
      <alignment vertical="top"/>
    </xf>
    <xf numFmtId="0" fontId="51" fillId="0" borderId="0"/>
    <xf numFmtId="0" fontId="5" fillId="0" borderId="0"/>
    <xf numFmtId="0" fontId="21" fillId="0" borderId="0"/>
    <xf numFmtId="0" fontId="22" fillId="0" borderId="0"/>
    <xf numFmtId="0" fontId="21" fillId="0" borderId="0"/>
    <xf numFmtId="0" fontId="5" fillId="0" borderId="0"/>
    <xf numFmtId="49" fontId="54" fillId="0" borderId="0">
      <alignment vertical="top"/>
    </xf>
    <xf numFmtId="0" fontId="5" fillId="0" borderId="0">
      <alignment vertical="top"/>
    </xf>
    <xf numFmtId="0" fontId="8" fillId="0" borderId="0"/>
    <xf numFmtId="0" fontId="57" fillId="0" borderId="0"/>
    <xf numFmtId="0" fontId="8" fillId="0" borderId="0"/>
    <xf numFmtId="0" fontId="44" fillId="0" borderId="0"/>
    <xf numFmtId="0" fontId="5" fillId="0" borderId="0">
      <alignment vertical="top"/>
    </xf>
    <xf numFmtId="0" fontId="8" fillId="0" borderId="0"/>
    <xf numFmtId="0" fontId="24" fillId="0" borderId="0" applyNumberFormat="0" applyFont="0" applyFill="0" applyBorder="0" applyAlignment="0" applyProtection="0">
      <alignment vertical="top"/>
    </xf>
    <xf numFmtId="0" fontId="8" fillId="0" borderId="0"/>
    <xf numFmtId="0" fontId="5" fillId="0" borderId="0"/>
    <xf numFmtId="0" fontId="5" fillId="0" borderId="0">
      <alignment vertical="top"/>
    </xf>
    <xf numFmtId="0" fontId="18" fillId="0" borderId="0">
      <alignment vertical="top"/>
    </xf>
    <xf numFmtId="0" fontId="45" fillId="0" borderId="0"/>
    <xf numFmtId="0" fontId="58" fillId="0" borderId="0"/>
    <xf numFmtId="0" fontId="25" fillId="0" borderId="0"/>
    <xf numFmtId="0" fontId="3" fillId="0" borderId="0"/>
    <xf numFmtId="0" fontId="28" fillId="40" borderId="0" applyNumberFormat="0" applyBorder="0" applyAlignment="0" applyProtection="0"/>
    <xf numFmtId="0" fontId="28" fillId="17" borderId="0" applyNumberFormat="0" applyBorder="0" applyAlignment="0" applyProtection="0"/>
    <xf numFmtId="0" fontId="57" fillId="0" borderId="0"/>
    <xf numFmtId="175" fontId="46" fillId="0" borderId="0"/>
    <xf numFmtId="0" fontId="57" fillId="0" borderId="0"/>
    <xf numFmtId="0" fontId="57" fillId="0" borderId="0"/>
    <xf numFmtId="0" fontId="18" fillId="0" borderId="0" applyNumberFormat="0" applyFill="0" applyBorder="0" applyProtection="0">
      <alignment vertical="top"/>
    </xf>
    <xf numFmtId="0" fontId="21" fillId="0" borderId="0"/>
    <xf numFmtId="0" fontId="5" fillId="0" borderId="0"/>
    <xf numFmtId="0" fontId="25" fillId="0" borderId="0">
      <alignment vertical="top"/>
    </xf>
    <xf numFmtId="0" fontId="24" fillId="0" borderId="0" applyNumberFormat="0" applyFont="0" applyFill="0" applyBorder="0" applyAlignment="0" applyProtection="0">
      <alignment vertical="top"/>
    </xf>
    <xf numFmtId="0" fontId="18" fillId="0" borderId="0" applyNumberFormat="0" applyFill="0" applyBorder="0" applyProtection="0">
      <alignment vertical="top"/>
    </xf>
    <xf numFmtId="0" fontId="25" fillId="0" borderId="0"/>
    <xf numFmtId="0" fontId="51" fillId="0" borderId="0"/>
    <xf numFmtId="0" fontId="53" fillId="0" borderId="0"/>
    <xf numFmtId="0" fontId="22" fillId="0" borderId="0"/>
    <xf numFmtId="0" fontId="51" fillId="0" borderId="0"/>
    <xf numFmtId="0" fontId="5" fillId="0" borderId="0"/>
    <xf numFmtId="0" fontId="22" fillId="0" borderId="0"/>
    <xf numFmtId="0" fontId="35" fillId="0" borderId="0"/>
    <xf numFmtId="0" fontId="48" fillId="0" borderId="0"/>
    <xf numFmtId="0" fontId="5" fillId="0" borderId="0" applyFill="0" applyBorder="0"/>
    <xf numFmtId="0" fontId="21" fillId="41" borderId="11" applyNumberFormat="0" applyAlignment="0" applyProtection="0"/>
    <xf numFmtId="9" fontId="51" fillId="0" borderId="0" applyFont="0" applyFill="0" applyBorder="0" applyAlignment="0" applyProtection="0"/>
    <xf numFmtId="0" fontId="59" fillId="0" borderId="0">
      <alignment vertical="top" wrapText="1"/>
    </xf>
    <xf numFmtId="0" fontId="6" fillId="0" borderId="0" applyNumberFormat="0" applyBorder="0" applyProtection="0">
      <alignment horizontal="left" vertical="top" wrapText="1"/>
    </xf>
    <xf numFmtId="0" fontId="40" fillId="6" borderId="11" applyNumberFormat="0" applyFont="0" applyAlignment="0" applyProtection="0"/>
    <xf numFmtId="0" fontId="40" fillId="6" borderId="11" applyNumberFormat="0" applyFont="0" applyAlignment="0" applyProtection="0"/>
    <xf numFmtId="0" fontId="12" fillId="0" borderId="0" applyNumberFormat="0" applyFill="0" applyBorder="0" applyAlignment="0" applyProtection="0"/>
    <xf numFmtId="0" fontId="11" fillId="37" borderId="8" applyNumberFormat="0" applyAlignment="0" applyProtection="0"/>
    <xf numFmtId="0" fontId="6" fillId="0" borderId="0" applyBorder="0" applyProtection="0">
      <alignment horizontal="left" vertical="top" wrapText="1"/>
    </xf>
    <xf numFmtId="0" fontId="13" fillId="0" borderId="0" applyNumberFormat="0" applyFill="0" applyBorder="0" applyAlignment="0" applyProtection="0"/>
    <xf numFmtId="4" fontId="1" fillId="0" borderId="0">
      <alignment vertical="top"/>
      <protection hidden="1"/>
    </xf>
    <xf numFmtId="49" fontId="54" fillId="0" borderId="0">
      <alignment horizontal="left" vertical="top" wrapText="1" readingOrder="1"/>
    </xf>
    <xf numFmtId="0" fontId="9" fillId="42" borderId="0" applyNumberFormat="0" applyBorder="0" applyAlignment="0" applyProtection="0"/>
    <xf numFmtId="0" fontId="9" fillId="43" borderId="0" applyNumberFormat="0" applyBorder="0" applyAlignment="0" applyProtection="0"/>
    <xf numFmtId="0" fontId="9" fillId="44"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5" borderId="0" applyNumberFormat="0" applyBorder="0" applyAlignment="0" applyProtection="0"/>
    <xf numFmtId="0" fontId="29" fillId="0" borderId="10" applyNumberFormat="0" applyFill="0" applyAlignment="0" applyProtection="0"/>
    <xf numFmtId="0" fontId="14" fillId="45" borderId="3" applyNumberFormat="0" applyAlignment="0" applyProtection="0"/>
    <xf numFmtId="0" fontId="30" fillId="39" borderId="1" applyNumberFormat="0" applyAlignment="0" applyProtection="0"/>
    <xf numFmtId="4" fontId="2" fillId="0" borderId="0" applyProtection="0">
      <alignment horizontal="left"/>
      <protection locked="0"/>
    </xf>
    <xf numFmtId="0" fontId="15" fillId="5" borderId="0" applyNumberFormat="0" applyBorder="0" applyAlignment="0" applyProtection="0"/>
    <xf numFmtId="0" fontId="36" fillId="0" borderId="0"/>
    <xf numFmtId="0" fontId="21" fillId="0" borderId="0"/>
    <xf numFmtId="0" fontId="43" fillId="0" borderId="0"/>
    <xf numFmtId="0" fontId="36" fillId="0" borderId="0"/>
    <xf numFmtId="174" fontId="54" fillId="0" borderId="0">
      <alignment horizontal="right" vertical="top" readingOrder="1"/>
    </xf>
    <xf numFmtId="0" fontId="25" fillId="0" borderId="12">
      <alignment horizontal="left" vertical="top" wrapText="1"/>
    </xf>
    <xf numFmtId="0" fontId="25" fillId="0" borderId="12">
      <alignment horizontal="left" vertical="top" wrapText="1"/>
    </xf>
    <xf numFmtId="0" fontId="25" fillId="0" borderId="12">
      <alignment horizontal="left" vertical="top" wrapText="1"/>
    </xf>
    <xf numFmtId="0" fontId="25" fillId="0" borderId="13">
      <alignment horizontal="left" vertical="top" wrapText="1"/>
    </xf>
    <xf numFmtId="0" fontId="34" fillId="0" borderId="0" applyNumberFormat="0" applyFill="0" applyBorder="0" applyAlignment="0" applyProtection="0"/>
    <xf numFmtId="0" fontId="17" fillId="0" borderId="14" applyNumberFormat="0" applyFill="0" applyAlignment="0" applyProtection="0"/>
    <xf numFmtId="170" fontId="18" fillId="0" borderId="0" applyFill="0" applyBorder="0" applyProtection="0">
      <alignment vertical="top"/>
    </xf>
    <xf numFmtId="44" fontId="51" fillId="0" borderId="0" applyFont="0" applyFill="0" applyBorder="0" applyAlignment="0" applyProtection="0"/>
    <xf numFmtId="44" fontId="51" fillId="0" borderId="0" applyFont="0" applyFill="0" applyBorder="0" applyAlignment="0" applyProtection="0"/>
    <xf numFmtId="44" fontId="51" fillId="0" borderId="0" applyFont="0" applyFill="0" applyBorder="0" applyAlignment="0" applyProtection="0"/>
    <xf numFmtId="44" fontId="8" fillId="0" borderId="0" applyFont="0" applyFill="0" applyBorder="0" applyAlignment="0" applyProtection="0"/>
    <xf numFmtId="44" fontId="51" fillId="0" borderId="0" applyFont="0" applyFill="0" applyBorder="0" applyAlignment="0" applyProtection="0"/>
    <xf numFmtId="44" fontId="51" fillId="0" borderId="0" applyFont="0" applyFill="0" applyBorder="0" applyAlignment="0" applyProtection="0"/>
    <xf numFmtId="44" fontId="51" fillId="0" borderId="0" applyFont="0" applyFill="0" applyBorder="0" applyAlignment="0" applyProtection="0"/>
    <xf numFmtId="166" fontId="5" fillId="0" borderId="0" applyFill="0" applyBorder="0" applyAlignment="0" applyProtection="0"/>
    <xf numFmtId="166" fontId="5" fillId="0" borderId="0" applyFont="0" applyFill="0" applyBorder="0" applyAlignment="0" applyProtection="0"/>
    <xf numFmtId="164" fontId="51" fillId="0" borderId="0" applyFont="0" applyFill="0" applyBorder="0" applyAlignment="0" applyProtection="0"/>
    <xf numFmtId="166" fontId="22"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172" fontId="57" fillId="0" borderId="0" applyFont="0" applyFill="0" applyBorder="0" applyAlignment="0" applyProtection="0"/>
    <xf numFmtId="166"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16" fillId="8" borderId="1" applyNumberFormat="0" applyAlignment="0" applyProtection="0"/>
    <xf numFmtId="0" fontId="60" fillId="48" borderId="22" applyNumberFormat="0" applyAlignment="0" applyProtection="0"/>
    <xf numFmtId="0" fontId="17" fillId="0" borderId="14" applyNumberFormat="0" applyFill="0" applyAlignment="0" applyProtection="0"/>
    <xf numFmtId="0" fontId="12" fillId="0" borderId="0" applyNumberFormat="0" applyFill="0" applyBorder="0" applyAlignment="0" applyProtection="0"/>
    <xf numFmtId="171" fontId="54" fillId="0" borderId="0">
      <alignment horizontal="right" readingOrder="1"/>
    </xf>
    <xf numFmtId="0" fontId="5" fillId="0" borderId="0" applyNumberFormat="0" applyFont="0" applyFill="0" applyBorder="0" applyAlignment="0" applyProtection="0">
      <alignment vertical="top"/>
    </xf>
  </cellStyleXfs>
  <cellXfs count="133">
    <xf numFmtId="0" fontId="0" fillId="0" borderId="0" xfId="0"/>
    <xf numFmtId="0" fontId="61" fillId="0" borderId="0" xfId="0" applyFont="1"/>
    <xf numFmtId="0" fontId="62" fillId="0" borderId="0" xfId="0" applyFont="1"/>
    <xf numFmtId="0" fontId="63" fillId="0" borderId="0" xfId="0" applyFont="1"/>
    <xf numFmtId="4" fontId="64" fillId="0" borderId="0" xfId="0" applyNumberFormat="1" applyFont="1"/>
    <xf numFmtId="4" fontId="67" fillId="0" borderId="0" xfId="0" applyNumberFormat="1" applyFont="1" applyAlignment="1" applyProtection="1">
      <alignment horizontal="right" wrapText="1"/>
      <protection locked="0"/>
    </xf>
    <xf numFmtId="167" fontId="81" fillId="0" borderId="0" xfId="0" applyNumberFormat="1" applyFont="1" applyAlignment="1" applyProtection="1">
      <alignment horizontal="right" vertical="top" shrinkToFit="1"/>
      <protection locked="0"/>
    </xf>
    <xf numFmtId="0" fontId="64" fillId="0" borderId="0" xfId="0" applyFont="1" applyAlignment="1" applyProtection="1">
      <alignment vertical="top" wrapText="1"/>
      <protection locked="0"/>
    </xf>
    <xf numFmtId="0" fontId="82" fillId="0" borderId="0" xfId="0" applyFont="1" applyAlignment="1" applyProtection="1">
      <alignment vertical="top" wrapText="1"/>
      <protection locked="0"/>
    </xf>
    <xf numFmtId="4" fontId="82" fillId="0" borderId="0" xfId="0" applyNumberFormat="1" applyFont="1" applyAlignment="1" applyProtection="1">
      <alignment vertical="top" wrapText="1"/>
      <protection locked="0"/>
    </xf>
    <xf numFmtId="4" fontId="83" fillId="0" borderId="0" xfId="0" applyNumberFormat="1" applyFont="1" applyAlignment="1" applyProtection="1">
      <alignment horizontal="right" wrapText="1"/>
      <protection locked="0"/>
    </xf>
    <xf numFmtId="4" fontId="84" fillId="0" borderId="0" xfId="0" applyNumberFormat="1" applyFont="1" applyProtection="1">
      <protection locked="0"/>
    </xf>
    <xf numFmtId="167" fontId="85" fillId="0" borderId="0" xfId="0" applyNumberFormat="1" applyFont="1" applyAlignment="1" applyProtection="1">
      <alignment horizontal="center" vertical="center" shrinkToFit="1"/>
      <protection locked="0"/>
    </xf>
    <xf numFmtId="0" fontId="85" fillId="0" borderId="0" xfId="0" applyFont="1" applyAlignment="1">
      <alignment horizontal="center" vertical="center"/>
    </xf>
    <xf numFmtId="0" fontId="64" fillId="0" borderId="0" xfId="0" applyFont="1"/>
    <xf numFmtId="0" fontId="86" fillId="0" borderId="0" xfId="0" applyFont="1" applyAlignment="1">
      <alignment horizontal="center" vertical="center"/>
    </xf>
    <xf numFmtId="0" fontId="87" fillId="0" borderId="0" xfId="0" applyFont="1"/>
    <xf numFmtId="4" fontId="87" fillId="0" borderId="0" xfId="0" applyNumberFormat="1" applyFont="1"/>
    <xf numFmtId="0" fontId="62" fillId="49" borderId="17" xfId="0" applyFont="1" applyFill="1" applyBorder="1" applyAlignment="1">
      <alignment vertical="top"/>
    </xf>
    <xf numFmtId="0" fontId="62" fillId="49" borderId="18" xfId="0" applyFont="1" applyFill="1" applyBorder="1" applyAlignment="1">
      <alignment vertical="top"/>
    </xf>
    <xf numFmtId="0" fontId="62" fillId="49" borderId="18" xfId="0" applyFont="1" applyFill="1" applyBorder="1" applyAlignment="1">
      <alignment horizontal="justify" vertical="top" wrapText="1"/>
    </xf>
    <xf numFmtId="4" fontId="62" fillId="49" borderId="19" xfId="0" applyNumberFormat="1" applyFont="1" applyFill="1" applyBorder="1" applyAlignment="1">
      <alignment vertical="center"/>
    </xf>
    <xf numFmtId="0" fontId="62" fillId="49" borderId="12" xfId="0" applyFont="1" applyFill="1" applyBorder="1"/>
    <xf numFmtId="0" fontId="62" fillId="49" borderId="0" xfId="0" applyFont="1" applyFill="1"/>
    <xf numFmtId="4" fontId="62" fillId="49" borderId="13" xfId="0" applyNumberFormat="1" applyFont="1" applyFill="1" applyBorder="1"/>
    <xf numFmtId="0" fontId="62" fillId="49" borderId="20" xfId="0" applyFont="1" applyFill="1" applyBorder="1"/>
    <xf numFmtId="0" fontId="62" fillId="49" borderId="15" xfId="0" applyFont="1" applyFill="1" applyBorder="1"/>
    <xf numFmtId="4" fontId="62" fillId="49" borderId="21" xfId="0" applyNumberFormat="1" applyFont="1" applyFill="1" applyBorder="1"/>
    <xf numFmtId="0" fontId="62" fillId="49" borderId="17" xfId="0" applyFont="1" applyFill="1" applyBorder="1"/>
    <xf numFmtId="0" fontId="62" fillId="49" borderId="18" xfId="0" applyFont="1" applyFill="1" applyBorder="1"/>
    <xf numFmtId="4" fontId="62" fillId="49" borderId="19" xfId="0" applyNumberFormat="1" applyFont="1" applyFill="1" applyBorder="1"/>
    <xf numFmtId="4" fontId="62" fillId="0" borderId="0" xfId="0" applyNumberFormat="1" applyFont="1"/>
    <xf numFmtId="0" fontId="80" fillId="0" borderId="0" xfId="0" applyFont="1"/>
    <xf numFmtId="49" fontId="63" fillId="0" borderId="0" xfId="0" applyNumberFormat="1" applyFont="1"/>
    <xf numFmtId="4" fontId="63" fillId="0" borderId="0" xfId="0" applyNumberFormat="1" applyFont="1"/>
    <xf numFmtId="4" fontId="61" fillId="0" borderId="0" xfId="0" applyNumberFormat="1" applyFont="1"/>
    <xf numFmtId="0" fontId="76" fillId="0" borderId="0" xfId="0" applyFont="1" applyAlignment="1" applyProtection="1">
      <alignment horizontal="center" vertical="top" wrapText="1"/>
      <protection locked="0"/>
    </xf>
    <xf numFmtId="0" fontId="63" fillId="0" borderId="0" xfId="0" applyFont="1" applyAlignment="1">
      <alignment horizontal="right"/>
    </xf>
    <xf numFmtId="0" fontId="80" fillId="0" borderId="0" xfId="0" applyFont="1" applyAlignment="1">
      <alignment horizontal="left" wrapText="1"/>
    </xf>
    <xf numFmtId="4" fontId="62" fillId="49" borderId="23" xfId="0" applyNumberFormat="1" applyFont="1" applyFill="1" applyBorder="1"/>
    <xf numFmtId="4" fontId="80" fillId="0" borderId="0" xfId="0" applyNumberFormat="1" applyFont="1" applyAlignment="1">
      <alignment horizontal="right"/>
    </xf>
    <xf numFmtId="4" fontId="67" fillId="0" borderId="0" xfId="159" applyNumberFormat="1" applyFont="1" applyAlignment="1" applyProtection="1">
      <alignment horizontal="right" wrapText="1"/>
      <protection locked="0"/>
    </xf>
    <xf numFmtId="0" fontId="61" fillId="0" borderId="0" xfId="0" applyFont="1" applyProtection="1"/>
    <xf numFmtId="0" fontId="76" fillId="0" borderId="0" xfId="0" applyFont="1" applyProtection="1"/>
    <xf numFmtId="0" fontId="77" fillId="0" borderId="0" xfId="0" applyFont="1" applyProtection="1"/>
    <xf numFmtId="4" fontId="78" fillId="0" borderId="0" xfId="0" applyNumberFormat="1" applyFont="1" applyProtection="1"/>
    <xf numFmtId="4" fontId="65" fillId="0" borderId="0" xfId="0" applyNumberFormat="1" applyFont="1" applyAlignment="1" applyProtection="1">
      <alignment horizontal="right"/>
    </xf>
    <xf numFmtId="0" fontId="62" fillId="0" borderId="0" xfId="0" applyFont="1" applyProtection="1"/>
    <xf numFmtId="0" fontId="79" fillId="0" borderId="0" xfId="0" applyFont="1" applyAlignment="1" applyProtection="1">
      <alignment horizontal="left"/>
    </xf>
    <xf numFmtId="0" fontId="66" fillId="0" borderId="0" xfId="0" applyFont="1" applyAlignment="1" applyProtection="1">
      <alignment vertical="top" wrapText="1"/>
    </xf>
    <xf numFmtId="0" fontId="66" fillId="0" borderId="0" xfId="0" applyFont="1" applyAlignment="1" applyProtection="1">
      <alignment vertical="top"/>
    </xf>
    <xf numFmtId="0" fontId="80" fillId="0" borderId="0" xfId="0" quotePrefix="1" applyFont="1" applyAlignment="1" applyProtection="1">
      <alignment horizontal="right" vertical="top" wrapText="1"/>
    </xf>
    <xf numFmtId="0" fontId="80" fillId="0" borderId="0" xfId="0" applyFont="1" applyProtection="1"/>
    <xf numFmtId="0" fontId="80" fillId="0" borderId="0" xfId="0" applyFont="1" applyAlignment="1" applyProtection="1">
      <alignment horizontal="right" vertical="top" wrapText="1"/>
    </xf>
    <xf numFmtId="0" fontId="80" fillId="0" borderId="0" xfId="0" applyFont="1" applyAlignment="1" applyProtection="1">
      <alignment vertical="top"/>
    </xf>
    <xf numFmtId="0" fontId="80" fillId="0" borderId="0" xfId="0" applyFont="1" applyAlignment="1" applyProtection="1">
      <alignment vertical="top" wrapText="1"/>
    </xf>
    <xf numFmtId="0" fontId="63" fillId="0" borderId="0" xfId="0" applyFont="1" applyAlignment="1" applyProtection="1">
      <alignment horizontal="right" vertical="top" wrapText="1"/>
    </xf>
    <xf numFmtId="0" fontId="66" fillId="0" borderId="0" xfId="0" applyFont="1" applyProtection="1"/>
    <xf numFmtId="0" fontId="79" fillId="0" borderId="0" xfId="0" applyFont="1" applyProtection="1"/>
    <xf numFmtId="167" fontId="67" fillId="0" borderId="16" xfId="0" applyNumberFormat="1" applyFont="1" applyBorder="1" applyAlignment="1" applyProtection="1">
      <alignment horizontal="right" vertical="top" shrinkToFit="1"/>
    </xf>
    <xf numFmtId="0" fontId="68" fillId="0" borderId="7" xfId="0" applyFont="1" applyBorder="1" applyAlignment="1" applyProtection="1">
      <alignment horizontal="left" vertical="justify" wrapText="1"/>
    </xf>
    <xf numFmtId="0" fontId="67" fillId="0" borderId="7" xfId="0" applyFont="1" applyBorder="1" applyAlignment="1" applyProtection="1">
      <alignment horizontal="center" wrapText="1"/>
    </xf>
    <xf numFmtId="4" fontId="67" fillId="0" borderId="7" xfId="0" applyNumberFormat="1" applyFont="1" applyBorder="1" applyAlignment="1" applyProtection="1">
      <alignment horizontal="center" wrapText="1"/>
    </xf>
    <xf numFmtId="4" fontId="67" fillId="0" borderId="7" xfId="0" applyNumberFormat="1" applyFont="1" applyBorder="1" applyAlignment="1" applyProtection="1">
      <alignment horizontal="justify" wrapText="1"/>
    </xf>
    <xf numFmtId="0" fontId="61" fillId="0" borderId="0" xfId="0" applyFont="1" applyAlignment="1" applyProtection="1">
      <alignment horizontal="left"/>
    </xf>
    <xf numFmtId="0" fontId="63" fillId="0" borderId="0" xfId="0" applyFont="1" applyProtection="1"/>
    <xf numFmtId="4" fontId="64" fillId="0" borderId="0" xfId="0" applyNumberFormat="1" applyFont="1" applyProtection="1"/>
    <xf numFmtId="167" fontId="65" fillId="0" borderId="0" xfId="0" applyNumberFormat="1" applyFont="1" applyAlignment="1" applyProtection="1">
      <alignment horizontal="right" vertical="center" shrinkToFit="1"/>
    </xf>
    <xf numFmtId="0" fontId="65" fillId="0" borderId="0" xfId="0" applyFont="1" applyAlignment="1" applyProtection="1">
      <alignment horizontal="left" vertical="top" wrapText="1"/>
    </xf>
    <xf numFmtId="0" fontId="67" fillId="0" borderId="0" xfId="0" applyFont="1" applyAlignment="1" applyProtection="1">
      <alignment wrapText="1"/>
    </xf>
    <xf numFmtId="4" fontId="67" fillId="0" borderId="0" xfId="0" applyNumberFormat="1" applyFont="1" applyAlignment="1" applyProtection="1">
      <alignment wrapText="1"/>
    </xf>
    <xf numFmtId="4" fontId="67" fillId="0" borderId="0" xfId="0" applyNumberFormat="1" applyFont="1" applyAlignment="1" applyProtection="1">
      <alignment horizontal="right" wrapText="1"/>
    </xf>
    <xf numFmtId="4" fontId="65" fillId="0" borderId="0" xfId="0" applyNumberFormat="1" applyFont="1" applyProtection="1"/>
    <xf numFmtId="167" fontId="67" fillId="0" borderId="0" xfId="0" applyNumberFormat="1" applyFont="1" applyAlignment="1" applyProtection="1">
      <alignment horizontal="right" vertical="top" shrinkToFit="1"/>
    </xf>
    <xf numFmtId="0" fontId="67" fillId="0" borderId="0" xfId="0" applyFont="1" applyAlignment="1" applyProtection="1">
      <alignment horizontal="left" vertical="top" wrapText="1"/>
    </xf>
    <xf numFmtId="0" fontId="67" fillId="0" borderId="0" xfId="0" applyFont="1" applyAlignment="1" applyProtection="1">
      <alignment horizontal="right"/>
    </xf>
    <xf numFmtId="2" fontId="67" fillId="0" borderId="0" xfId="0" applyNumberFormat="1" applyFont="1" applyProtection="1"/>
    <xf numFmtId="0" fontId="67" fillId="0" borderId="0" xfId="0" applyFont="1" applyAlignment="1" applyProtection="1">
      <alignment horizontal="left"/>
    </xf>
    <xf numFmtId="0" fontId="67" fillId="0" borderId="0" xfId="0" applyFont="1" applyAlignment="1" applyProtection="1">
      <alignment horizontal="left" vertical="justify" wrapText="1"/>
    </xf>
    <xf numFmtId="0" fontId="67" fillId="0" borderId="0" xfId="0" applyFont="1" applyAlignment="1" applyProtection="1">
      <alignment horizontal="right" wrapText="1"/>
    </xf>
    <xf numFmtId="167" fontId="69" fillId="0" borderId="15" xfId="0" applyNumberFormat="1" applyFont="1" applyBorder="1" applyAlignment="1" applyProtection="1">
      <alignment horizontal="right" vertical="top" shrinkToFit="1"/>
    </xf>
    <xf numFmtId="0" fontId="69" fillId="0" borderId="15" xfId="0" applyFont="1" applyBorder="1" applyAlignment="1" applyProtection="1">
      <alignment horizontal="left" vertical="top" wrapText="1"/>
    </xf>
    <xf numFmtId="0" fontId="69" fillId="0" borderId="15" xfId="0" applyFont="1" applyBorder="1" applyAlignment="1" applyProtection="1">
      <alignment vertical="top" wrapText="1"/>
    </xf>
    <xf numFmtId="4" fontId="69" fillId="0" borderId="15" xfId="0" applyNumberFormat="1" applyFont="1" applyBorder="1" applyAlignment="1" applyProtection="1">
      <alignment vertical="top" wrapText="1"/>
    </xf>
    <xf numFmtId="4" fontId="69" fillId="0" borderId="15" xfId="0" applyNumberFormat="1" applyFont="1" applyBorder="1" applyAlignment="1" applyProtection="1">
      <alignment horizontal="right" wrapText="1"/>
    </xf>
    <xf numFmtId="4" fontId="70" fillId="0" borderId="15" xfId="0" applyNumberFormat="1" applyFont="1" applyBorder="1" applyProtection="1"/>
    <xf numFmtId="167" fontId="69" fillId="0" borderId="0" xfId="0" applyNumberFormat="1" applyFont="1" applyAlignment="1" applyProtection="1">
      <alignment horizontal="right" vertical="top" shrinkToFit="1"/>
    </xf>
    <xf numFmtId="0" fontId="69" fillId="0" borderId="0" xfId="0" applyFont="1" applyAlignment="1" applyProtection="1">
      <alignment horizontal="left" vertical="top" wrapText="1"/>
    </xf>
    <xf numFmtId="0" fontId="69" fillId="0" borderId="0" xfId="0" applyFont="1" applyAlignment="1" applyProtection="1">
      <alignment vertical="top" wrapText="1"/>
    </xf>
    <xf numFmtId="4" fontId="69" fillId="0" borderId="0" xfId="0" applyNumberFormat="1" applyFont="1" applyAlignment="1" applyProtection="1">
      <alignment vertical="top" wrapText="1"/>
    </xf>
    <xf numFmtId="4" fontId="69" fillId="0" borderId="0" xfId="0" applyNumberFormat="1" applyFont="1" applyAlignment="1" applyProtection="1">
      <alignment horizontal="right" wrapText="1"/>
    </xf>
    <xf numFmtId="4" fontId="70" fillId="0" borderId="0" xfId="0" applyNumberFormat="1" applyFont="1" applyProtection="1"/>
    <xf numFmtId="0" fontId="67" fillId="0" borderId="0" xfId="0" applyFont="1" applyAlignment="1" applyProtection="1">
      <alignment vertical="top" wrapText="1"/>
    </xf>
    <xf numFmtId="4" fontId="67" fillId="0" borderId="0" xfId="0" applyNumberFormat="1" applyFont="1" applyAlignment="1" applyProtection="1">
      <alignment vertical="top" wrapText="1"/>
    </xf>
    <xf numFmtId="4" fontId="65" fillId="0" borderId="7" xfId="0" applyNumberFormat="1" applyFont="1" applyBorder="1" applyProtection="1"/>
    <xf numFmtId="0" fontId="71" fillId="0" borderId="0" xfId="0" applyFont="1" applyProtection="1"/>
    <xf numFmtId="167" fontId="65" fillId="0" borderId="0" xfId="0" applyNumberFormat="1" applyFont="1" applyAlignment="1" applyProtection="1">
      <alignment horizontal="right" vertical="top" shrinkToFit="1"/>
    </xf>
    <xf numFmtId="0" fontId="71" fillId="0" borderId="15" xfId="0" applyFont="1" applyBorder="1" applyProtection="1"/>
    <xf numFmtId="0" fontId="65" fillId="0" borderId="15" xfId="0" applyFont="1" applyBorder="1" applyAlignment="1" applyProtection="1">
      <alignment horizontal="left" vertical="top" wrapText="1"/>
    </xf>
    <xf numFmtId="0" fontId="63" fillId="0" borderId="15" xfId="0" applyFont="1" applyBorder="1" applyProtection="1"/>
    <xf numFmtId="4" fontId="64" fillId="0" borderId="15" xfId="0" applyNumberFormat="1" applyFont="1" applyBorder="1" applyProtection="1"/>
    <xf numFmtId="4" fontId="65" fillId="0" borderId="15" xfId="0" applyNumberFormat="1" applyFont="1" applyBorder="1" applyAlignment="1" applyProtection="1">
      <alignment horizontal="right"/>
    </xf>
    <xf numFmtId="0" fontId="71" fillId="0" borderId="0" xfId="0" applyFont="1" applyBorder="1" applyProtection="1"/>
    <xf numFmtId="0" fontId="65" fillId="0" borderId="0" xfId="0" applyFont="1" applyBorder="1" applyAlignment="1" applyProtection="1">
      <alignment horizontal="left" vertical="top" wrapText="1"/>
    </xf>
    <xf numFmtId="0" fontId="63" fillId="0" borderId="0" xfId="0" applyFont="1" applyBorder="1" applyProtection="1"/>
    <xf numFmtId="4" fontId="64" fillId="0" borderId="0" xfId="0" applyNumberFormat="1" applyFont="1" applyBorder="1" applyProtection="1"/>
    <xf numFmtId="4" fontId="65" fillId="0" borderId="24" xfId="0" applyNumberFormat="1" applyFont="1" applyBorder="1" applyProtection="1"/>
    <xf numFmtId="0" fontId="69" fillId="0" borderId="0" xfId="0" applyFont="1" applyAlignment="1" applyProtection="1">
      <alignment horizontal="right" wrapText="1"/>
    </xf>
    <xf numFmtId="167" fontId="72" fillId="0" borderId="0" xfId="0" applyNumberFormat="1" applyFont="1" applyAlignment="1" applyProtection="1">
      <alignment horizontal="right" vertical="top" shrinkToFit="1"/>
    </xf>
    <xf numFmtId="0" fontId="72" fillId="0" borderId="0" xfId="0" applyFont="1" applyAlignment="1" applyProtection="1">
      <alignment horizontal="left" vertical="top" wrapText="1"/>
    </xf>
    <xf numFmtId="0" fontId="65" fillId="0" borderId="0" xfId="0" applyFont="1" applyAlignment="1" applyProtection="1">
      <alignment horizontal="right" wrapText="1"/>
    </xf>
    <xf numFmtId="4" fontId="65" fillId="0" borderId="0" xfId="0" applyNumberFormat="1" applyFont="1" applyAlignment="1" applyProtection="1">
      <alignment horizontal="right" wrapText="1"/>
    </xf>
    <xf numFmtId="4" fontId="70" fillId="0" borderId="0" xfId="0" applyNumberFormat="1" applyFont="1" applyAlignment="1" applyProtection="1">
      <alignment horizontal="right"/>
    </xf>
    <xf numFmtId="0" fontId="73" fillId="0" borderId="0" xfId="0" applyFont="1" applyAlignment="1" applyProtection="1">
      <alignment horizontal="left" vertical="justify" wrapText="1"/>
    </xf>
    <xf numFmtId="49" fontId="67" fillId="0" borderId="0" xfId="0" applyNumberFormat="1" applyFont="1" applyAlignment="1" applyProtection="1">
      <alignment horizontal="left" vertical="top" wrapText="1"/>
    </xf>
    <xf numFmtId="0" fontId="69" fillId="0" borderId="15" xfId="0" applyFont="1" applyBorder="1" applyAlignment="1" applyProtection="1">
      <alignment horizontal="right" wrapText="1"/>
    </xf>
    <xf numFmtId="4" fontId="70" fillId="0" borderId="15" xfId="0" applyNumberFormat="1" applyFont="1" applyBorder="1" applyAlignment="1" applyProtection="1">
      <alignment horizontal="right"/>
    </xf>
    <xf numFmtId="4" fontId="65" fillId="0" borderId="7" xfId="0" applyNumberFormat="1" applyFont="1" applyBorder="1" applyAlignment="1" applyProtection="1">
      <alignment horizontal="right"/>
    </xf>
    <xf numFmtId="167" fontId="67" fillId="0" borderId="15" xfId="0" applyNumberFormat="1" applyFont="1" applyBorder="1" applyAlignment="1" applyProtection="1">
      <alignment horizontal="right" vertical="top" shrinkToFit="1"/>
    </xf>
    <xf numFmtId="0" fontId="67" fillId="0" borderId="15" xfId="0" applyFont="1" applyBorder="1" applyAlignment="1" applyProtection="1">
      <alignment horizontal="left" vertical="top" wrapText="1"/>
    </xf>
    <xf numFmtId="0" fontId="61" fillId="0" borderId="15" xfId="0" applyFont="1" applyBorder="1" applyProtection="1"/>
    <xf numFmtId="167" fontId="61" fillId="0" borderId="0" xfId="0" applyNumberFormat="1" applyFont="1" applyAlignment="1" applyProtection="1">
      <alignment horizontal="right" vertical="top" shrinkToFit="1"/>
    </xf>
    <xf numFmtId="0" fontId="65" fillId="0" borderId="0" xfId="0" applyFont="1" applyAlignment="1" applyProtection="1">
      <alignment horizontal="left" vertical="justify" wrapText="1"/>
    </xf>
    <xf numFmtId="49" fontId="65" fillId="0" borderId="0" xfId="0" applyNumberFormat="1" applyFont="1" applyAlignment="1" applyProtection="1">
      <alignment horizontal="left" vertical="top" wrapText="1"/>
    </xf>
    <xf numFmtId="4" fontId="67" fillId="0" borderId="0" xfId="159" applyNumberFormat="1" applyFont="1" applyAlignment="1" applyProtection="1">
      <alignment horizontal="right" wrapText="1"/>
    </xf>
    <xf numFmtId="0" fontId="61" fillId="0" borderId="0" xfId="0" applyFont="1" applyAlignment="1" applyProtection="1">
      <alignment horizontal="left" vertical="top" wrapText="1"/>
    </xf>
    <xf numFmtId="0" fontId="67" fillId="0" borderId="15" xfId="0" applyFont="1" applyBorder="1" applyAlignment="1" applyProtection="1">
      <alignment horizontal="right" wrapText="1"/>
    </xf>
    <xf numFmtId="4" fontId="67" fillId="0" borderId="15" xfId="0" applyNumberFormat="1" applyFont="1" applyBorder="1" applyAlignment="1" applyProtection="1">
      <alignment horizontal="right" wrapText="1"/>
    </xf>
    <xf numFmtId="0" fontId="74" fillId="0" borderId="0" xfId="0" applyFont="1" applyAlignment="1" applyProtection="1">
      <alignment horizontal="left" vertical="top" wrapText="1"/>
    </xf>
    <xf numFmtId="0" fontId="75" fillId="0" borderId="0" xfId="0" applyFont="1" applyAlignment="1" applyProtection="1">
      <alignment horizontal="left" vertical="top" wrapText="1"/>
    </xf>
    <xf numFmtId="0" fontId="65" fillId="0" borderId="0" xfId="159" applyFont="1" applyAlignment="1" applyProtection="1">
      <alignment horizontal="left" vertical="top" wrapText="1"/>
    </xf>
    <xf numFmtId="0" fontId="67" fillId="0" borderId="0" xfId="159" applyFont="1" applyAlignment="1" applyProtection="1">
      <alignment horizontal="left" vertical="top" wrapText="1"/>
    </xf>
    <xf numFmtId="49" fontId="67" fillId="0" borderId="15" xfId="0" applyNumberFormat="1" applyFont="1" applyBorder="1" applyAlignment="1" applyProtection="1">
      <alignment horizontal="left" vertical="top" wrapText="1"/>
    </xf>
  </cellXfs>
  <cellStyles count="241">
    <cellStyle name="20 % – Poudarek1 2" xfId="1" xr:uid="{1591BE9D-BFD9-4ADF-950E-855DE47A6A0F}"/>
    <cellStyle name="20 % – Poudarek2 2" xfId="2" xr:uid="{8477CEFA-596B-48A2-9B3B-C25AB61F3110}"/>
    <cellStyle name="20 % – Poudarek3 2" xfId="3" xr:uid="{A508B4EC-0240-45CC-B5CD-9F360F5FD46D}"/>
    <cellStyle name="20 % – Poudarek4 2" xfId="4" xr:uid="{5C7B5C60-6479-413B-AF57-334A92F40648}"/>
    <cellStyle name="20 % – Poudarek5 2" xfId="5" xr:uid="{525E2065-38C4-4D43-BC5E-31C0F328A42B}"/>
    <cellStyle name="20 % – Poudarek6 2" xfId="6" xr:uid="{56A26B81-058E-48A5-A098-32BA3F99329D}"/>
    <cellStyle name="20% - Accent1" xfId="7" xr:uid="{74380508-D1F2-4C22-A0F3-659ED735CE0B}"/>
    <cellStyle name="20% - Accent2" xfId="8" xr:uid="{53506259-37CB-4AAC-B30A-C45D7A2585EE}"/>
    <cellStyle name="20% - Accent3" xfId="9" xr:uid="{11358867-9A08-4E6E-A72D-361F7865B2F3}"/>
    <cellStyle name="20% - Accent4" xfId="10" xr:uid="{833A5C9B-796E-43F9-96AB-37450E8CCB87}"/>
    <cellStyle name="20% - Accent5" xfId="11" xr:uid="{31EDF97F-357E-4F3D-8D80-50BAB11CC246}"/>
    <cellStyle name="20% - Accent6" xfId="12" xr:uid="{7B517688-570F-4DA5-A728-71011120E385}"/>
    <cellStyle name="40 % – Poudarek1 2" xfId="13" xr:uid="{D2A1E668-545E-4295-80F9-11CA7157ABE4}"/>
    <cellStyle name="40 % – Poudarek2 2" xfId="14" xr:uid="{2D7E3481-27B4-42AB-8456-BEF9E6030281}"/>
    <cellStyle name="40 % – Poudarek3 2" xfId="15" xr:uid="{2BC5FDD4-5182-44B2-9140-D72730CF33F8}"/>
    <cellStyle name="40 % – Poudarek4 2" xfId="16" xr:uid="{E397BAB4-5CA0-4890-87F4-85319A4E33CE}"/>
    <cellStyle name="40 % – Poudarek5 2" xfId="17" xr:uid="{86C691E2-5ACF-4CE4-ACDF-3F38FD64C18C}"/>
    <cellStyle name="40 % – Poudarek6 2" xfId="18" xr:uid="{F964EAD7-C0C1-4038-A817-093A723C542B}"/>
    <cellStyle name="40% - Accent1" xfId="19" xr:uid="{8832BCCB-0917-4810-AB8C-2878E93DA685}"/>
    <cellStyle name="40% - Accent2" xfId="20" xr:uid="{8A204F1A-AD00-481E-95A4-B178D90A6E05}"/>
    <cellStyle name="40% - Accent3" xfId="21" xr:uid="{42B35D91-3082-4128-B4E0-ED0C95C017C6}"/>
    <cellStyle name="40% - Accent4" xfId="22" xr:uid="{984DA691-D562-4777-AD25-2ACDA9007E56}"/>
    <cellStyle name="40% - Accent5" xfId="23" xr:uid="{172CA226-0E61-4627-8F9A-5D0B7DD1017B}"/>
    <cellStyle name="40% - Accent6" xfId="24" xr:uid="{F93769B2-1F79-4B73-B452-BCAF4C32D211}"/>
    <cellStyle name="60 % – Poudarek1 2" xfId="25" xr:uid="{AE4FEEDB-487B-41A9-A0DE-4303BFD8B2F0}"/>
    <cellStyle name="60 % – Poudarek2 2" xfId="26" xr:uid="{47309093-0AF4-444F-B33F-9F5AC00693B5}"/>
    <cellStyle name="60 % – Poudarek3 2" xfId="27" xr:uid="{8106C431-3604-4B33-A7A3-ADD47CA3E5B1}"/>
    <cellStyle name="60 % – Poudarek4 2" xfId="28" xr:uid="{3A1ADF44-98AD-4D8E-A8CA-69D664286313}"/>
    <cellStyle name="60 % – Poudarek5 2" xfId="29" xr:uid="{F9EFA041-884F-43D3-96C1-32617E1A9CC6}"/>
    <cellStyle name="60 % – Poudarek6 2" xfId="30" xr:uid="{EF8262CC-4C75-4AC4-A297-C9FE99AA5FC4}"/>
    <cellStyle name="60% - Accent1" xfId="31" xr:uid="{3CE81C72-9596-4B6D-A438-5F33687783F7}"/>
    <cellStyle name="60% - Accent2" xfId="32" xr:uid="{09F527F4-2817-4EBF-AB7C-C6C85A5A60B2}"/>
    <cellStyle name="60% - Accent3" xfId="33" xr:uid="{ABF0BF46-8BE9-4A78-97F8-53CEB206DB27}"/>
    <cellStyle name="60% - Accent4" xfId="34" xr:uid="{FC801537-0FB2-429D-815B-8342693FC00B}"/>
    <cellStyle name="60% - Accent5" xfId="35" xr:uid="{62CA3143-62DB-45DD-8CEF-615D7B4AEDC1}"/>
    <cellStyle name="60% - Accent6" xfId="36" xr:uid="{5E29E7DE-FB4C-4CD6-9347-FDF375C43636}"/>
    <cellStyle name="Accent1" xfId="37" xr:uid="{59F36904-F88D-4D7B-9A91-7D222B15CCBC}"/>
    <cellStyle name="Accent2" xfId="38" xr:uid="{708E2337-9520-45E2-B5AB-F8607E2F8483}"/>
    <cellStyle name="Accent3" xfId="39" xr:uid="{430280FF-7881-4F65-BB7E-9E1BC61883BC}"/>
    <cellStyle name="Accent4" xfId="40" xr:uid="{43A86655-2111-4B0F-BD84-1369B851BD8E}"/>
    <cellStyle name="Accent5" xfId="41" xr:uid="{333891A8-CA5B-4D2E-B9D9-77CD39D8E84E}"/>
    <cellStyle name="Accent6" xfId="42" xr:uid="{094F664E-D466-451A-BB8B-3B23A20782A1}"/>
    <cellStyle name="Bad" xfId="43" xr:uid="{AA875F12-86DC-4BD2-9B05-FB67F8890FC6}"/>
    <cellStyle name="Calculation" xfId="44" xr:uid="{163EC67A-262B-4D93-AD0C-9EFD0290E5EF}"/>
    <cellStyle name="Calculation 2" xfId="45" xr:uid="{D022018E-ABE7-47C2-AFDB-FD39531DBA39}"/>
    <cellStyle name="CENA" xfId="46" xr:uid="{FB3BC48C-6AE7-4859-AA00-8C838E7FEB0B}"/>
    <cellStyle name="CENA / KOS" xfId="47" xr:uid="{0A17828B-8BD5-4ECD-B07C-80691AB26898}"/>
    <cellStyle name="Check Cell" xfId="48" xr:uid="{CA0D6E46-2D1C-4D5B-B6AC-4C141423E830}"/>
    <cellStyle name="Comma 2" xfId="49" xr:uid="{2543A5F8-6173-4096-A502-A720CA257E42}"/>
    <cellStyle name="Comma 2 2" xfId="50" xr:uid="{604BAD1E-7328-4C4D-A19A-D2556C3F55ED}"/>
    <cellStyle name="Comma 3" xfId="51" xr:uid="{109998D9-A7C2-4C36-ABCE-2B0B677E6384}"/>
    <cellStyle name="Comma 3 2" xfId="52" xr:uid="{4A68665A-DB96-408F-8BA8-19095F3A6A14}"/>
    <cellStyle name="Comma 4" xfId="53" xr:uid="{E83A32B0-27D6-4798-BA0B-8EF087392ECC}"/>
    <cellStyle name="Comma0" xfId="54" xr:uid="{FF7AD1E5-4520-4F74-8570-5FD0BF694938}"/>
    <cellStyle name="Currency 2" xfId="55" xr:uid="{DEBE5A53-B65E-492E-8D18-F27F0DC33997}"/>
    <cellStyle name="Currency 2 2" xfId="56" xr:uid="{F0FC05D2-F9DF-4286-8751-257AB1899C79}"/>
    <cellStyle name="Currency 3" xfId="57" xr:uid="{F458C80F-92D7-4684-8F59-FCCCB27297CF}"/>
    <cellStyle name="Currency 4" xfId="58" xr:uid="{73415671-F17C-404A-9179-B95D2E107BDC}"/>
    <cellStyle name="Dobro 2" xfId="59" xr:uid="{51A929E8-6A4C-4600-B1B0-523DB29FA19A}"/>
    <cellStyle name="e.m.+kolicina" xfId="60" xr:uid="{7BFD026E-CD47-4172-8A08-199241545B32}"/>
    <cellStyle name="Euro" xfId="61" xr:uid="{75E12FBD-D844-4D1B-A4E9-77F45252E739}"/>
    <cellStyle name="Excel Built-in Explanatory Text" xfId="62" xr:uid="{D22ECFD8-D9E9-429C-B9CE-94AECF1DA884}"/>
    <cellStyle name="Excel Built-in Normal" xfId="63" xr:uid="{19DF92CD-6709-4B1E-89E7-2D24DCADA3A2}"/>
    <cellStyle name="Explanatory Text" xfId="64" xr:uid="{BB7B22BD-00D8-4691-8673-828748B4BEBE}"/>
    <cellStyle name="Good" xfId="65" xr:uid="{858A1902-6B49-49CD-A6CC-9F9A9170DE83}"/>
    <cellStyle name="Heading 1" xfId="66" xr:uid="{CB979B87-B6E0-4CA1-BEA3-02138A0A3B34}"/>
    <cellStyle name="Heading 2" xfId="67" xr:uid="{90B7AA3D-97BB-474F-A66F-BD8D595327E1}"/>
    <cellStyle name="Heading 3" xfId="68" xr:uid="{BEDDC81D-1E62-4AD7-931F-726E07366AE6}"/>
    <cellStyle name="Heading 4" xfId="69" xr:uid="{F2D604A2-0C66-483B-BFFE-4E6E75A44D9D}"/>
    <cellStyle name="Hiperpovezava 2" xfId="70" xr:uid="{C82EF48B-4318-45BE-90CA-97106C2767C0}"/>
    <cellStyle name="Hiperpovezava 2 2" xfId="71" xr:uid="{FAA905F2-6BD4-4B24-839F-68A300C7236A}"/>
    <cellStyle name="Hiperpovezava 2 3" xfId="72" xr:uid="{B22DAB51-C7B3-45AC-82D0-425991453023}"/>
    <cellStyle name="Hiperpovezava 2 4" xfId="73" xr:uid="{2F4FB1A3-9372-4DD6-9CE3-99681E9BB993}"/>
    <cellStyle name="Hiperpovezava 2 5" xfId="74" xr:uid="{195188F8-E79D-4779-896D-3C8F5827FB22}"/>
    <cellStyle name="Input" xfId="75" xr:uid="{16A13D36-A2CF-46D1-869B-A66BD2929558}"/>
    <cellStyle name="Item" xfId="76" xr:uid="{222B72A2-6893-4E86-8ACE-A95F9CDBDD90}"/>
    <cellStyle name="Izhod 2" xfId="77" xr:uid="{0E33A292-68CB-48C4-8B6F-E07335D39071}"/>
    <cellStyle name="Keš" xfId="78" xr:uid="{C96BBFE3-E728-45B2-BFD1-319E65825252}"/>
    <cellStyle name="Keš 2" xfId="79" xr:uid="{D838A925-AF74-431F-8291-BADA8891DEF4}"/>
    <cellStyle name="Linked Cell" xfId="80" xr:uid="{E7E254E2-A127-4513-A52A-335557664EC9}"/>
    <cellStyle name="Naslov 1 2" xfId="81" xr:uid="{72BA8563-866C-4A54-9821-82C3690ADBDA}"/>
    <cellStyle name="Naslov 2 2" xfId="82" xr:uid="{A5227706-7C37-401E-8113-61B0BD7344ED}"/>
    <cellStyle name="Naslov 3 2" xfId="83" xr:uid="{1F4C9997-200A-4C8A-BFB1-070AD2BDE557}"/>
    <cellStyle name="Naslov 4 2" xfId="84" xr:uid="{095AF585-8A10-4226-B70D-84C07A26A5AA}"/>
    <cellStyle name="Naslov 5" xfId="85" xr:uid="{75A969A7-6363-4DC5-9B38-658D95A33C97}"/>
    <cellStyle name="Naslov 5 6" xfId="86" xr:uid="{68B9836D-8491-4323-BC53-6AAEA941E7F7}"/>
    <cellStyle name="Navadno" xfId="0" builtinId="0"/>
    <cellStyle name="Navadno 10" xfId="87" xr:uid="{009A1755-E05D-454D-9137-A5AE56CB1FD2}"/>
    <cellStyle name="Navadno 10 2" xfId="88" xr:uid="{00B0D0BD-7DEF-4012-A21E-925E5903F4FF}"/>
    <cellStyle name="Navadno 11" xfId="89" xr:uid="{1C88EF70-7655-4C53-9E0F-342169D03292}"/>
    <cellStyle name="Navadno 11 70" xfId="90" xr:uid="{683839BC-4DAB-4B06-A990-78FF17E1F8EB}"/>
    <cellStyle name="Navadno 12" xfId="91" xr:uid="{F33A7405-B3F8-452B-B9AC-BFA5FEA59689}"/>
    <cellStyle name="Navadno 12 2" xfId="92" xr:uid="{83DD2037-1298-4790-B196-E0433E718257}"/>
    <cellStyle name="Navadno 13" xfId="93" xr:uid="{294A16C0-05F1-446B-85C1-A13C7E27D764}"/>
    <cellStyle name="Navadno 13 2" xfId="94" xr:uid="{08812B11-AFF6-4475-9FCC-70922A5660D1}"/>
    <cellStyle name="Navadno 14" xfId="95" xr:uid="{D646054D-F5DB-4924-A204-5EA6DF56C1ED}"/>
    <cellStyle name="Navadno 15" xfId="96" xr:uid="{DB3F6D51-F0DE-4333-8F31-103588474785}"/>
    <cellStyle name="Navadno 16 2" xfId="97" xr:uid="{23169E10-FD38-4461-B7AB-04F9E3998CC7}"/>
    <cellStyle name="Navadno 16 2 2" xfId="98" xr:uid="{FBE50041-EDF3-4A51-8EE1-D37056859803}"/>
    <cellStyle name="Navadno 16 2 8" xfId="99" xr:uid="{9F77C642-8112-4564-9AA8-B133C9D15370}"/>
    <cellStyle name="Navadno 2" xfId="100" xr:uid="{573BECED-92F5-44CB-B6B0-59B71270933C}"/>
    <cellStyle name="Navadno 2 10" xfId="101" xr:uid="{7B0006B8-C2BB-4EDB-A269-05A52DF16089}"/>
    <cellStyle name="Navadno 2 17" xfId="102" xr:uid="{1D4507E0-E0DB-4038-BED2-ECFDAADD37AD}"/>
    <cellStyle name="Navadno 2 2" xfId="103" xr:uid="{D9D402E4-44C5-497B-B18A-152448621FC9}"/>
    <cellStyle name="Navadno 2 2 2" xfId="104" xr:uid="{791289D8-4823-4624-93AB-B1630478C17D}"/>
    <cellStyle name="Navadno 2 2 2 2" xfId="105" xr:uid="{B9593DE4-E9AA-494E-B7F2-4F4AD96AAA91}"/>
    <cellStyle name="Navadno 2 2 2 3 2" xfId="106" xr:uid="{E0F91441-CEE3-4055-9105-2ECA832165D8}"/>
    <cellStyle name="Navadno 2 3" xfId="107" xr:uid="{4D292B40-6F85-4DC6-9DD4-6815CD8A156C}"/>
    <cellStyle name="Navadno 2 4" xfId="108" xr:uid="{6753A411-C619-49FB-97EC-810135156B28}"/>
    <cellStyle name="Navadno 2 5" xfId="109" xr:uid="{98EA82CB-9554-4C13-BCB7-E9F75CA63EED}"/>
    <cellStyle name="Navadno 2 6" xfId="110" xr:uid="{63F0E004-CF2F-4A58-8918-4FA25C12203D}"/>
    <cellStyle name="Navadno 2 6 2" xfId="111" xr:uid="{215C2DD8-C4DD-43B7-A55A-6A6DB8C5D45E}"/>
    <cellStyle name="Navadno 27" xfId="112" xr:uid="{144E6A1B-F311-4B75-9952-A1A105F2D727}"/>
    <cellStyle name="Navadno 27 16" xfId="113" xr:uid="{E2584A5F-B3B2-45B2-A29F-CFF6E7C8EB88}"/>
    <cellStyle name="Navadno 3" xfId="114" xr:uid="{B7817A7C-868B-497C-A12D-ED155A4CA83A}"/>
    <cellStyle name="Navadno 3 10" xfId="115" xr:uid="{FAA19455-35D7-4059-BD8F-38ED47B1AB2D}"/>
    <cellStyle name="Navadno 3 2" xfId="116" xr:uid="{3E0757E2-D3C3-4634-9481-502A92CC4E30}"/>
    <cellStyle name="Navadno 3 2 2" xfId="117" xr:uid="{FD83D96B-CF20-457F-861A-0F49C74DB5C4}"/>
    <cellStyle name="Navadno 3 2 2 2" xfId="118" xr:uid="{BC68F948-3026-4B44-8C5D-D897B8E4F316}"/>
    <cellStyle name="Navadno 3 2 2 3" xfId="119" xr:uid="{38E10D17-92EA-49DB-B276-85DFB4C05EDB}"/>
    <cellStyle name="Navadno 3 2 3" xfId="120" xr:uid="{37B98AE6-03A7-4E2A-8B71-E9784FA99FD1}"/>
    <cellStyle name="Navadno 3 26" xfId="121" xr:uid="{590833BC-52FB-405F-9036-A5789CB14E37}"/>
    <cellStyle name="Navadno 3 26 2" xfId="122" xr:uid="{9DDB4CB4-EF29-4D1E-8B41-1A20EC0C1C98}"/>
    <cellStyle name="Navadno 3 26 2 2" xfId="123" xr:uid="{1433AC94-2094-4C54-9B0C-C8618F60217D}"/>
    <cellStyle name="Navadno 3 3" xfId="124" xr:uid="{C6B19D30-FBD7-4C61-83FD-1CB94EEC9AB3}"/>
    <cellStyle name="Navadno 3 4" xfId="125" xr:uid="{AD91E120-52E6-4248-876E-36B8E6538039}"/>
    <cellStyle name="Navadno 3 5" xfId="126" xr:uid="{606803F4-01F4-4346-9138-7934F3F7D3B0}"/>
    <cellStyle name="Navadno 3 6" xfId="127" xr:uid="{8027DF0A-1261-456A-BB55-252D59184D78}"/>
    <cellStyle name="Navadno 3 7" xfId="128" xr:uid="{5095959B-3FAC-4C9E-97AD-EDEC87E6D965}"/>
    <cellStyle name="Navadno 3 71" xfId="129" xr:uid="{1D116FAE-35F7-422F-9EEA-341B5A1C587F}"/>
    <cellStyle name="Navadno 3 8" xfId="130" xr:uid="{EC2EBEDE-1167-40EE-B83C-27607D3A0D88}"/>
    <cellStyle name="Navadno 3 9" xfId="131" xr:uid="{269D313B-405E-4719-92FF-479510948BBF}"/>
    <cellStyle name="Navadno 31" xfId="132" xr:uid="{B54A7FBC-C7D6-4E01-A58F-ADE1BD4EE68B}"/>
    <cellStyle name="Navadno 4" xfId="133" xr:uid="{B4DA6015-60D0-4A0D-922E-F0262C9BAA22}"/>
    <cellStyle name="Navadno 4 2" xfId="134" xr:uid="{F45C5CD6-9A30-499F-A55C-695A94AE7754}"/>
    <cellStyle name="Navadno 4 3" xfId="135" xr:uid="{4AC11BF5-BAAB-4797-A9F9-56016D98BFCA}"/>
    <cellStyle name="Navadno 4 4" xfId="136" xr:uid="{BF714416-17CE-4803-8BED-E790C0D75D45}"/>
    <cellStyle name="Navadno 4 5" xfId="137" xr:uid="{30557896-D318-427D-AB46-388F45482F1F}"/>
    <cellStyle name="Navadno 4 6" xfId="138" xr:uid="{13F2EF08-69DE-44E1-8C16-E9A33128A0D1}"/>
    <cellStyle name="Navadno 5" xfId="139" xr:uid="{52367DC1-8025-4D4C-B910-C683BD16A0AC}"/>
    <cellStyle name="Navadno 5 2" xfId="140" xr:uid="{060AB65A-7AC2-4687-9C1E-F9694D9DE9CF}"/>
    <cellStyle name="Navadno 5 3" xfId="141" xr:uid="{0F4EBCD9-55D4-484E-A6A6-72502D4BF819}"/>
    <cellStyle name="Navadno 5 4" xfId="142" xr:uid="{485FB248-8575-49DC-8A0B-F178F2FD9E27}"/>
    <cellStyle name="Navadno 5 45" xfId="143" xr:uid="{4A74F6E9-B703-4DF6-8878-A6B6C020439A}"/>
    <cellStyle name="Navadno 5 5" xfId="144" xr:uid="{7D8F9478-F023-4CA7-80EF-B129F7932883}"/>
    <cellStyle name="Navadno 6" xfId="145" xr:uid="{835AEFB6-75FF-4382-86DE-DED3FE0E6967}"/>
    <cellStyle name="Navadno 6 2" xfId="146" xr:uid="{65B47879-4A36-4E5E-AAE8-4FF1D71C1894}"/>
    <cellStyle name="Navadno 6 3" xfId="147" xr:uid="{BAB21B7A-7840-42E3-8F61-EDB6A3817352}"/>
    <cellStyle name="Navadno 6 4" xfId="148" xr:uid="{8B874066-C4A4-40C5-B03D-03EF962CA06D}"/>
    <cellStyle name="Navadno 6 5" xfId="149" xr:uid="{F4779A68-2760-4F31-A991-126B65B03D5B}"/>
    <cellStyle name="Navadno 7" xfId="150" xr:uid="{CA34FBF7-76E5-4AFE-8C5B-CF2936548A93}"/>
    <cellStyle name="Navadno 7 2" xfId="151" xr:uid="{D5EED91F-D752-42C3-8723-2D9A944401F5}"/>
    <cellStyle name="Navadno 7 3" xfId="152" xr:uid="{F77BAADE-1EA1-4664-BCA2-3496387CF8E9}"/>
    <cellStyle name="Navadno 7 4" xfId="153" xr:uid="{A1E27770-85F2-463F-9DFB-FB92B6FB64B5}"/>
    <cellStyle name="Navadno 7 5" xfId="154" xr:uid="{3B8BC6EA-2210-4516-A03A-7DE3C803A1FF}"/>
    <cellStyle name="Navadno 8" xfId="155" xr:uid="{7586BA57-A23A-4BD4-B26B-08CA9FCBEAEF}"/>
    <cellStyle name="Navadno 8 2" xfId="156" xr:uid="{4E5EBFEB-3AD1-4491-8B0F-B3485A15E3BE}"/>
    <cellStyle name="Navadno 9" xfId="157" xr:uid="{0307FB5F-7DDE-482F-A9BD-857A305CF195}"/>
    <cellStyle name="Navadno 9 2" xfId="158" xr:uid="{409EFC72-B908-460F-A984-908C396394CD}"/>
    <cellStyle name="Navadno_List2" xfId="159" xr:uid="{F37E31D1-D6FF-4384-B712-4A35073E76CE}"/>
    <cellStyle name="Neutral" xfId="160" xr:uid="{E5C2E388-669A-4CAC-9FEA-524982EFD049}"/>
    <cellStyle name="Nevtralno 2" xfId="161" xr:uid="{1CCEE277-8430-416C-AED9-4D4A47141C86}"/>
    <cellStyle name="Normal 10" xfId="162" xr:uid="{EA85DC3C-5220-4B25-98B9-86FD997B9951}"/>
    <cellStyle name="Normal 11" xfId="163" xr:uid="{01C4B010-1D33-404E-88E9-849AAEB65EA1}"/>
    <cellStyle name="Normal 11 2" xfId="164" xr:uid="{26F38ED0-4605-4CCD-83EF-3DB2051B75E1}"/>
    <cellStyle name="Normal 12" xfId="165" xr:uid="{33C89FF5-D054-4B54-BA17-127BD9048513}"/>
    <cellStyle name="Normal 2" xfId="166" xr:uid="{FD6ACA95-53A0-4F41-9A94-F5A065E7592A}"/>
    <cellStyle name="Normal 2 2" xfId="167" xr:uid="{C374D194-EBF7-4FF6-9351-D6254D24717E}"/>
    <cellStyle name="Normal 2 2 2" xfId="168" xr:uid="{7A0E53D0-0254-4F1D-87DD-8D8F2D4BF716}"/>
    <cellStyle name="Normal 2 2 3" xfId="169" xr:uid="{6E2674CF-DE58-42B8-B2FA-F867DE04BC50}"/>
    <cellStyle name="Normal 2 3" xfId="170" xr:uid="{A71F09C7-5D09-42D5-A0F0-D069147FD158}"/>
    <cellStyle name="Normal 2 4" xfId="171" xr:uid="{27557807-973E-4B7F-AF94-E4745DB5F713}"/>
    <cellStyle name="Normal 2 5" xfId="172" xr:uid="{41E2BEDE-1070-4256-9A7B-358880987228}"/>
    <cellStyle name="Normal 2 6" xfId="173" xr:uid="{40BAE2A9-47A3-44B7-ADC8-22893199F2C6}"/>
    <cellStyle name="Normal 2 7" xfId="174" xr:uid="{0DDE32D8-5374-4B75-9A65-D4BCEE56C783}"/>
    <cellStyle name="Normal 3 2 7" xfId="175" xr:uid="{C129B148-4762-4707-812E-C2E0849FF114}"/>
    <cellStyle name="Normal 4" xfId="176" xr:uid="{ADE53FF9-9D58-4944-8F59-418388ADD35C}"/>
    <cellStyle name="Normal 5" xfId="177" xr:uid="{CE967693-1A25-4B6E-8389-59665B189DC9}"/>
    <cellStyle name="Normal 5 2" xfId="178" xr:uid="{89FD1EA1-F96F-40D1-AA57-C793C67A474E}"/>
    <cellStyle name="Normal 6" xfId="179" xr:uid="{44F28EF8-AA9B-4AB4-B19C-6D07C4B3BA96}"/>
    <cellStyle name="Normal 6 2" xfId="180" xr:uid="{7063B487-7995-4797-8DF6-BAB5D696BD98}"/>
    <cellStyle name="Normal_1.3.2" xfId="181" xr:uid="{6C91D5F4-2E41-45DA-A308-BF69F38BDA07}"/>
    <cellStyle name="Note" xfId="182" xr:uid="{EAEBF094-9C2E-4A93-889B-10FA7E91DA3B}"/>
    <cellStyle name="Odstotek 2" xfId="183" xr:uid="{442A208E-544D-4F94-A142-EA23B03EEB43}"/>
    <cellStyle name="OPIS" xfId="184" xr:uid="{54991291-87C5-48D2-9B59-F72FA514DA65}"/>
    <cellStyle name="opis 2" xfId="185" xr:uid="{F690B83C-02AF-4DD0-8EE1-06C6B6ACEC31}"/>
    <cellStyle name="Opomba 2" xfId="186" xr:uid="{8CC8D5E8-633C-41D7-8D37-30F7A62F4066}"/>
    <cellStyle name="Opomba 3" xfId="187" xr:uid="{D281E772-89F8-4FDD-8D73-AB4EA08CD284}"/>
    <cellStyle name="Opozorilo 2" xfId="188" xr:uid="{4C9BA049-8981-4EA7-BF7A-915BD76347E1}"/>
    <cellStyle name="Output" xfId="189" xr:uid="{E0FACBB0-19E5-4DB8-B6EC-973804230F2D}"/>
    <cellStyle name="oznaka vrstice" xfId="190" xr:uid="{930E2E4F-9BA9-4CD6-A995-BF1EF5C252B9}"/>
    <cellStyle name="Pojasnjevalno besedilo 2" xfId="191" xr:uid="{E67F0EEB-07E9-465A-B5DB-13AB64DBA179}"/>
    <cellStyle name="Pomoc" xfId="192" xr:uid="{3C29AA21-BD3E-46B5-BAF4-7AB98BE24FC5}"/>
    <cellStyle name="Postavka" xfId="193" xr:uid="{103B1F37-EFF2-48AF-ABD8-A281F685D3D7}"/>
    <cellStyle name="Poudarek1 2" xfId="194" xr:uid="{2A5BDCD4-4C71-4FC5-AAC4-A07BF09DB8AA}"/>
    <cellStyle name="Poudarek2 2" xfId="195" xr:uid="{E5FDBFF4-ED10-46F8-9265-6AABCE828AC9}"/>
    <cellStyle name="Poudarek3 2" xfId="196" xr:uid="{65472E52-9D96-45E4-865A-BE89EF5B39BD}"/>
    <cellStyle name="Poudarek4 2" xfId="197" xr:uid="{57994028-082E-4287-9F4E-B3C8B21B794B}"/>
    <cellStyle name="Poudarek5 2" xfId="198" xr:uid="{4D94987A-EEFF-4503-B835-3C851B5C06B4}"/>
    <cellStyle name="Poudarek6 2" xfId="199" xr:uid="{D88A6942-C370-4FE1-9DA1-7E121539D9DD}"/>
    <cellStyle name="Povezana celica 2" xfId="200" xr:uid="{1C9AD098-395E-4613-B430-8F9EBF75B178}"/>
    <cellStyle name="Preveri celico 2" xfId="201" xr:uid="{CF3CCA32-00BA-459E-8916-50DDE130166F}"/>
    <cellStyle name="Računanje 2" xfId="202" xr:uid="{3E56DA9A-9E63-47D1-B401-8E584063DF57}"/>
    <cellStyle name="Rekapitulacija" xfId="203" xr:uid="{69881DE9-62C6-4D4A-A596-BC595B715C9A}"/>
    <cellStyle name="Slabo 2" xfId="204" xr:uid="{8975EA3D-5F10-48A9-9CA9-9C359E5B14D5}"/>
    <cellStyle name="Slog 1" xfId="205" xr:uid="{AE10DC1D-4CE5-40EE-84BA-35F7DED574DE}"/>
    <cellStyle name="Slog 1 2" xfId="206" xr:uid="{646EE9F5-3211-4F1E-9B31-1DF142280E7B}"/>
    <cellStyle name="Standard 3" xfId="207" xr:uid="{78E55560-4F15-4F24-B45B-7F4BD6369793}"/>
    <cellStyle name="Style 1" xfId="208" xr:uid="{6BBFB25C-F48E-4C76-928F-5E30D37D4732}"/>
    <cellStyle name="Številka" xfId="209" xr:uid="{987A5584-FE9B-4C0E-86D5-35C873681A0C}"/>
    <cellStyle name="tekst-levo" xfId="210" xr:uid="{7F1717B5-1C5E-43A8-996F-57229E606366}"/>
    <cellStyle name="tekst-levo 2" xfId="211" xr:uid="{04132443-C4D0-482D-A08F-62666F23C793}"/>
    <cellStyle name="tekst-levo 3" xfId="212" xr:uid="{2916E896-B242-48C0-AA9C-4801B6B3D017}"/>
    <cellStyle name="text-desno" xfId="213" xr:uid="{0776C11B-D0FE-4439-9D18-642C7357960F}"/>
    <cellStyle name="Title" xfId="214" xr:uid="{57F4377B-77C2-4FBE-9073-83EC07BC1F96}"/>
    <cellStyle name="Total" xfId="215" xr:uid="{29B37E53-DC1A-4229-9207-23A150C932E6}"/>
    <cellStyle name="Valuta 2" xfId="216" xr:uid="{2EF69574-9CF2-4A9E-A392-12D66AB27433}"/>
    <cellStyle name="Valuta 2 2" xfId="217" xr:uid="{D236EEE7-F4E7-4EE3-98BD-8F84D638B7F5}"/>
    <cellStyle name="Valuta 2 2 2" xfId="218" xr:uid="{FA652B29-4735-4F7F-8015-3FB483A3D595}"/>
    <cellStyle name="Valuta 2 2 3" xfId="219" xr:uid="{158A4155-805F-4A29-9952-248C4CAED87B}"/>
    <cellStyle name="Valuta 2 3" xfId="220" xr:uid="{6BA278DE-D5E1-403A-BC35-4DE1C9BC1205}"/>
    <cellStyle name="Valuta 3" xfId="221" xr:uid="{5262352D-F61B-453E-B1A7-9522F529E245}"/>
    <cellStyle name="Valuta 3 2" xfId="222" xr:uid="{6D5CFCCB-16DE-401A-A27F-BF4B3048365C}"/>
    <cellStyle name="Valuta 3 3" xfId="223" xr:uid="{6435DB8E-A395-4628-AA81-7943CB52A044}"/>
    <cellStyle name="Vejica 2" xfId="224" xr:uid="{6B44F68E-0431-4FC8-989D-C6513967FB48}"/>
    <cellStyle name="Vejica 2 2" xfId="225" xr:uid="{A17198BE-278D-4015-BAB6-E34D1DFBF875}"/>
    <cellStyle name="Vejica 2 3" xfId="226" xr:uid="{681ADBEC-6FF3-4865-AEBA-6A91E8778D0F}"/>
    <cellStyle name="Vejica 2 4" xfId="227" xr:uid="{6A11651A-7BF2-41B3-A99F-FA09BE2D919B}"/>
    <cellStyle name="Vejica 3" xfId="228" xr:uid="{D91B7F0F-2134-47BB-AC6F-673A6ADCC135}"/>
    <cellStyle name="Vejica 3 2" xfId="229" xr:uid="{3D4940A5-A2E0-407D-8094-5AC5A24E6E48}"/>
    <cellStyle name="Vejica 3 3" xfId="230" xr:uid="{CA786FA3-D0AD-4912-9C7A-0FF376357085}"/>
    <cellStyle name="Vejica 4" xfId="231" xr:uid="{C6E910C7-6BFB-467D-86F6-D396FDA11B09}"/>
    <cellStyle name="Vejica 4 2" xfId="232" xr:uid="{035A96B1-08D6-4C0B-8E31-0241C48F3A0D}"/>
    <cellStyle name="Vejica 5" xfId="233" xr:uid="{19D4DCD8-1329-45A4-92EB-EB6D201FEF4E}"/>
    <cellStyle name="Vejica 5 2" xfId="234" xr:uid="{283AADD6-3233-4940-BCB0-5FDADB8D5AAE}"/>
    <cellStyle name="Vnos 2" xfId="235" xr:uid="{E9D415F1-9042-4800-81A7-82572A4DC009}"/>
    <cellStyle name="Vnos 3" xfId="236" xr:uid="{66380D03-04D5-4204-9979-CB28BB11EB81}"/>
    <cellStyle name="Vsota 2" xfId="237" xr:uid="{B2CE2A5B-D50D-4B0A-B07D-5C8F3AF0F654}"/>
    <cellStyle name="Warning Text" xfId="238" xr:uid="{334A78E4-53A6-42B6-B93C-FB6B6847CD10}"/>
    <cellStyle name="Znesek" xfId="239" xr:uid="{537F94E3-09AF-403C-A9C7-503A2007B257}"/>
    <cellStyle name="Обычный_Лист1" xfId="240" xr:uid="{162173CD-B41E-4F76-AC5C-8907E94F0B4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65E237-4C57-4F05-A759-EC8A04F2E089}">
  <sheetPr>
    <pageSetUpPr fitToPage="1"/>
  </sheetPr>
  <dimension ref="A1:G246"/>
  <sheetViews>
    <sheetView view="pageBreakPreview" topLeftCell="A5" zoomScaleNormal="100" zoomScaleSheetLayoutView="100" workbookViewId="0">
      <selection activeCell="E28" sqref="E28"/>
    </sheetView>
  </sheetViews>
  <sheetFormatPr defaultRowHeight="12"/>
  <cols>
    <col min="1" max="1" width="4" style="1" customWidth="1"/>
    <col min="2" max="2" width="40.7109375" style="1" customWidth="1"/>
    <col min="3" max="3" width="8.7109375" style="1" customWidth="1"/>
    <col min="4" max="4" width="29.5703125" style="1" customWidth="1"/>
    <col min="5" max="5" width="20.7109375" style="35" customWidth="1"/>
    <col min="6" max="6" width="12.7109375" style="1" customWidth="1"/>
    <col min="7" max="16384" width="9.140625" style="1"/>
  </cols>
  <sheetData>
    <row r="1" spans="1:7" ht="15.75">
      <c r="A1" s="6"/>
      <c r="B1" s="7"/>
      <c r="C1" s="8"/>
      <c r="D1" s="9"/>
      <c r="E1" s="10"/>
      <c r="F1" s="11"/>
    </row>
    <row r="2" spans="1:7" ht="18">
      <c r="A2" s="12"/>
      <c r="B2" s="36" t="s">
        <v>85</v>
      </c>
      <c r="C2" s="36"/>
      <c r="D2" s="36"/>
      <c r="E2" s="10"/>
      <c r="F2" s="11"/>
    </row>
    <row r="3" spans="1:7" ht="15.75">
      <c r="A3" s="13"/>
      <c r="B3" s="3"/>
      <c r="C3" s="14"/>
      <c r="D3" s="14"/>
      <c r="E3" s="4"/>
      <c r="F3" s="14"/>
      <c r="G3" s="14"/>
    </row>
    <row r="4" spans="1:7" ht="18.75">
      <c r="A4" s="15"/>
      <c r="B4" s="16"/>
      <c r="C4" s="16"/>
      <c r="D4" s="16"/>
      <c r="E4" s="17"/>
      <c r="F4" s="14"/>
      <c r="G4" s="14"/>
    </row>
    <row r="5" spans="1:7" ht="18.75">
      <c r="A5" s="15"/>
      <c r="B5" s="2" t="s">
        <v>20</v>
      </c>
      <c r="C5" s="16"/>
      <c r="D5" s="16"/>
      <c r="E5" s="40" t="s">
        <v>106</v>
      </c>
      <c r="F5" s="14"/>
      <c r="G5" s="14"/>
    </row>
    <row r="6" spans="1:7" ht="18.75">
      <c r="A6" s="15"/>
      <c r="B6" s="2"/>
      <c r="C6" s="2"/>
      <c r="D6" s="2"/>
      <c r="E6" s="17"/>
      <c r="F6" s="14"/>
      <c r="G6" s="14"/>
    </row>
    <row r="7" spans="1:7" ht="15.75">
      <c r="A7" s="13" t="str">
        <f>+'Popis del'!A12</f>
        <v>I.</v>
      </c>
      <c r="B7" s="3" t="str">
        <f>+'Popis del'!B12</f>
        <v>PRIPRAVLJALNA IN ZAKLJUČNA DELA</v>
      </c>
      <c r="C7" s="3"/>
      <c r="D7" s="3"/>
      <c r="E7" s="4">
        <f>+'Popis del'!F23</f>
        <v>0</v>
      </c>
      <c r="F7" s="14"/>
      <c r="G7" s="14"/>
    </row>
    <row r="8" spans="1:7" ht="15.75">
      <c r="A8" s="13"/>
      <c r="B8" s="3"/>
      <c r="C8" s="3"/>
      <c r="D8" s="3"/>
      <c r="E8" s="4"/>
      <c r="F8" s="14"/>
      <c r="G8" s="14"/>
    </row>
    <row r="9" spans="1:7" ht="15.75">
      <c r="A9" s="13" t="str">
        <f>'Popis del'!A25</f>
        <v>II.</v>
      </c>
      <c r="B9" s="3" t="str">
        <f>'Popis del'!B25</f>
        <v>RUŠITVENA DELA</v>
      </c>
      <c r="C9" s="3"/>
      <c r="D9" s="3"/>
      <c r="E9" s="4">
        <f>'Popis del'!F36</f>
        <v>0</v>
      </c>
      <c r="F9" s="14"/>
      <c r="G9" s="14"/>
    </row>
    <row r="10" spans="1:7" ht="15.75">
      <c r="A10" s="13"/>
      <c r="B10" s="3"/>
      <c r="C10" s="3"/>
      <c r="D10" s="3"/>
      <c r="E10" s="4"/>
      <c r="F10" s="14"/>
      <c r="G10" s="14"/>
    </row>
    <row r="11" spans="1:7" ht="15.75">
      <c r="A11" s="13" t="str">
        <f>'Popis del'!A38</f>
        <v>III.</v>
      </c>
      <c r="B11" s="3" t="str">
        <f>'Popis del'!B38</f>
        <v>GRADBENA DELA</v>
      </c>
      <c r="C11" s="3"/>
      <c r="D11" s="3"/>
      <c r="E11" s="4">
        <f>SUM(D11:D14)</f>
        <v>0</v>
      </c>
      <c r="F11" s="14"/>
      <c r="G11" s="14"/>
    </row>
    <row r="12" spans="1:7" ht="15.75">
      <c r="A12" s="13"/>
      <c r="B12" s="14" t="str">
        <f>'Popis del'!A40&amp;" "&amp;'Popis del'!B40</f>
        <v>III.a STEZA ZA TEK NA 60 m - 228 m2</v>
      </c>
      <c r="C12" s="14"/>
      <c r="D12" s="4">
        <f>'Popis del'!F55</f>
        <v>0</v>
      </c>
      <c r="E12" s="4"/>
      <c r="F12" s="14"/>
      <c r="G12" s="14"/>
    </row>
    <row r="13" spans="1:7" ht="15.75">
      <c r="A13" s="13"/>
      <c r="B13" s="14" t="str">
        <f>'Popis del'!A57&amp;" "&amp;'Popis del'!B57</f>
        <v>III.b ZALETIŠČE ZA SKOK V DALJINO - 28 m2</v>
      </c>
      <c r="C13" s="3"/>
      <c r="D13" s="4">
        <f>'Popis del'!F69</f>
        <v>0</v>
      </c>
      <c r="E13" s="4"/>
      <c r="F13" s="14"/>
      <c r="G13" s="14"/>
    </row>
    <row r="14" spans="1:7" ht="15.75">
      <c r="A14" s="13"/>
      <c r="B14" s="14" t="str">
        <f>'Popis del'!A71&amp;" "&amp;'Popis del'!B71</f>
        <v>III.c UREDITEV platoja ob šoli in športnem igrišču</v>
      </c>
      <c r="C14" s="3"/>
      <c r="D14" s="4">
        <f>'Popis del'!F103</f>
        <v>0</v>
      </c>
      <c r="E14" s="4"/>
      <c r="F14" s="14"/>
      <c r="G14" s="14"/>
    </row>
    <row r="15" spans="1:7" ht="15.75">
      <c r="A15" s="13"/>
      <c r="B15" s="3"/>
      <c r="C15" s="3"/>
      <c r="D15" s="3"/>
      <c r="E15" s="4"/>
      <c r="F15" s="14"/>
      <c r="G15" s="14"/>
    </row>
    <row r="16" spans="1:7" ht="15.75">
      <c r="A16" s="13" t="str">
        <f>+'Popis del'!A107</f>
        <v>IV.</v>
      </c>
      <c r="B16" s="3" t="str">
        <f>+'Popis del'!B107</f>
        <v>ŠPORTNA IN URBANA OPREMA</v>
      </c>
      <c r="C16" s="3"/>
      <c r="D16" s="3"/>
      <c r="E16" s="4">
        <f>'Popis del'!F128</f>
        <v>0</v>
      </c>
      <c r="F16" s="14"/>
      <c r="G16" s="14"/>
    </row>
    <row r="17" spans="1:7" ht="18.75">
      <c r="A17" s="15"/>
      <c r="B17" s="2"/>
      <c r="C17" s="2"/>
      <c r="D17" s="2"/>
      <c r="E17" s="17"/>
      <c r="F17" s="14"/>
      <c r="G17" s="14"/>
    </row>
    <row r="18" spans="1:7" ht="20.100000000000001" customHeight="1">
      <c r="A18" s="18"/>
      <c r="B18" s="20"/>
      <c r="C18" s="19"/>
      <c r="D18" s="19"/>
      <c r="E18" s="21"/>
      <c r="F18" s="3"/>
    </row>
    <row r="19" spans="1:7" ht="20.100000000000001" customHeight="1">
      <c r="A19" s="22"/>
      <c r="B19" s="23" t="s">
        <v>23</v>
      </c>
      <c r="C19" s="23"/>
      <c r="D19" s="23"/>
      <c r="E19" s="24">
        <f>SUM(E6:E17)</f>
        <v>0</v>
      </c>
      <c r="F19" s="3"/>
    </row>
    <row r="20" spans="1:7" ht="20.100000000000001" customHeight="1">
      <c r="A20" s="22"/>
      <c r="B20" s="23" t="s">
        <v>69</v>
      </c>
      <c r="C20" s="23"/>
      <c r="D20" s="23"/>
      <c r="E20" s="24">
        <f>+E19*0.02</f>
        <v>0</v>
      </c>
      <c r="F20" s="3"/>
    </row>
    <row r="21" spans="1:7" ht="20.100000000000001" customHeight="1">
      <c r="A21" s="25"/>
      <c r="B21" s="26"/>
      <c r="C21" s="26"/>
      <c r="D21" s="26"/>
      <c r="E21" s="27"/>
      <c r="F21" s="3"/>
    </row>
    <row r="22" spans="1:7" ht="20.100000000000001" customHeight="1">
      <c r="A22" s="28"/>
      <c r="B22" s="29"/>
      <c r="C22" s="29"/>
      <c r="D22" s="29"/>
      <c r="E22" s="30"/>
      <c r="F22" s="3"/>
    </row>
    <row r="23" spans="1:7" ht="20.100000000000001" customHeight="1" thickBot="1">
      <c r="A23" s="22"/>
      <c r="B23" s="23" t="s">
        <v>23</v>
      </c>
      <c r="C23" s="23"/>
      <c r="D23" s="23"/>
      <c r="E23" s="39">
        <f>+E20+E19</f>
        <v>0</v>
      </c>
      <c r="F23" s="3"/>
    </row>
    <row r="24" spans="1:7" ht="20.100000000000001" customHeight="1" thickTop="1" thickBot="1">
      <c r="A24" s="25"/>
      <c r="B24" s="26" t="s">
        <v>70</v>
      </c>
      <c r="C24" s="26"/>
      <c r="D24" s="26"/>
      <c r="E24" s="39">
        <f>E23*1.22</f>
        <v>0</v>
      </c>
      <c r="F24" s="3"/>
    </row>
    <row r="25" spans="1:7" ht="19.5" thickTop="1">
      <c r="A25" s="2"/>
      <c r="B25" s="2"/>
      <c r="C25" s="2"/>
      <c r="D25" s="2"/>
      <c r="E25" s="31"/>
      <c r="F25" s="3"/>
    </row>
    <row r="26" spans="1:7" ht="18.75">
      <c r="A26" s="2"/>
      <c r="B26" s="32" t="s">
        <v>26</v>
      </c>
      <c r="C26" s="2"/>
      <c r="D26" s="2"/>
      <c r="E26" s="31"/>
      <c r="F26" s="3"/>
    </row>
    <row r="27" spans="1:7" ht="18.75">
      <c r="A27" s="2"/>
      <c r="B27" s="32" t="s">
        <v>71</v>
      </c>
      <c r="C27" s="2"/>
      <c r="D27" s="2"/>
      <c r="E27" s="31"/>
      <c r="F27" s="3"/>
    </row>
    <row r="28" spans="1:7" ht="34.5" customHeight="1">
      <c r="A28" s="2"/>
      <c r="B28" s="38" t="s">
        <v>103</v>
      </c>
      <c r="C28" s="38"/>
      <c r="D28" s="38"/>
      <c r="E28" s="31"/>
      <c r="F28" s="3"/>
    </row>
    <row r="29" spans="1:7" ht="18.75">
      <c r="A29" s="2"/>
      <c r="B29" s="32"/>
      <c r="C29" s="2"/>
      <c r="D29" s="2"/>
      <c r="E29" s="31"/>
      <c r="F29" s="3"/>
    </row>
    <row r="30" spans="1:7" ht="18.75">
      <c r="A30" s="2"/>
      <c r="B30" s="2"/>
      <c r="C30" s="2"/>
      <c r="D30" s="2"/>
      <c r="E30" s="31"/>
      <c r="F30" s="3"/>
    </row>
    <row r="31" spans="1:7" ht="15.75">
      <c r="A31" s="3"/>
      <c r="B31" s="33" t="s">
        <v>104</v>
      </c>
      <c r="D31" s="37" t="s">
        <v>22</v>
      </c>
      <c r="E31" s="34" t="s">
        <v>105</v>
      </c>
      <c r="F31" s="3"/>
    </row>
    <row r="32" spans="1:7" ht="18.75">
      <c r="A32" s="2"/>
      <c r="B32" s="2"/>
      <c r="C32" s="2"/>
      <c r="D32" s="2"/>
      <c r="E32" s="31"/>
      <c r="F32" s="3"/>
    </row>
    <row r="33" spans="1:6" ht="18.75">
      <c r="A33" s="2"/>
      <c r="B33" s="2"/>
      <c r="C33" s="2"/>
      <c r="D33" s="2"/>
      <c r="E33" s="31"/>
      <c r="F33" s="3"/>
    </row>
    <row r="34" spans="1:6" ht="18.75">
      <c r="A34" s="2"/>
      <c r="B34" s="2"/>
      <c r="C34" s="2"/>
      <c r="D34" s="2"/>
      <c r="E34" s="31"/>
      <c r="F34" s="3"/>
    </row>
    <row r="35" spans="1:6" ht="18.75">
      <c r="A35" s="2"/>
      <c r="B35" s="2"/>
      <c r="C35" s="2"/>
      <c r="D35" s="2"/>
      <c r="E35" s="31"/>
      <c r="F35" s="3"/>
    </row>
    <row r="36" spans="1:6" ht="18.75">
      <c r="A36" s="2"/>
      <c r="B36" s="2"/>
      <c r="C36" s="2"/>
      <c r="D36" s="2"/>
      <c r="E36" s="31"/>
      <c r="F36" s="3"/>
    </row>
    <row r="37" spans="1:6" ht="18.75">
      <c r="A37" s="2"/>
      <c r="B37" s="2"/>
      <c r="C37" s="2"/>
      <c r="D37" s="2"/>
      <c r="E37" s="31"/>
      <c r="F37" s="3"/>
    </row>
    <row r="38" spans="1:6" ht="18.75">
      <c r="A38" s="2"/>
      <c r="B38" s="2"/>
      <c r="C38" s="2"/>
      <c r="D38" s="2"/>
      <c r="E38" s="31"/>
      <c r="F38" s="3"/>
    </row>
    <row r="39" spans="1:6" ht="18.75">
      <c r="A39" s="2"/>
      <c r="B39" s="2"/>
      <c r="C39" s="2"/>
      <c r="D39" s="2"/>
      <c r="E39" s="31"/>
      <c r="F39" s="3"/>
    </row>
    <row r="40" spans="1:6" ht="18.75">
      <c r="A40" s="2"/>
      <c r="B40" s="2"/>
      <c r="C40" s="2"/>
      <c r="D40" s="2"/>
      <c r="E40" s="31"/>
      <c r="F40" s="3"/>
    </row>
    <row r="41" spans="1:6" ht="18.75">
      <c r="A41" s="2"/>
      <c r="B41" s="2"/>
      <c r="C41" s="2"/>
      <c r="D41" s="2"/>
      <c r="E41" s="31"/>
      <c r="F41" s="3"/>
    </row>
    <row r="42" spans="1:6" ht="18.75">
      <c r="A42" s="2"/>
      <c r="B42" s="2"/>
      <c r="C42" s="2"/>
      <c r="D42" s="2"/>
      <c r="E42" s="31"/>
      <c r="F42" s="3"/>
    </row>
    <row r="43" spans="1:6" ht="18.75">
      <c r="A43" s="2"/>
      <c r="B43" s="2"/>
      <c r="C43" s="2"/>
      <c r="D43" s="2"/>
      <c r="E43" s="31"/>
      <c r="F43" s="3"/>
    </row>
    <row r="44" spans="1:6" ht="18.75">
      <c r="A44" s="2"/>
      <c r="B44" s="2"/>
      <c r="C44" s="2"/>
      <c r="D44" s="2"/>
      <c r="E44" s="31"/>
      <c r="F44" s="3"/>
    </row>
    <row r="45" spans="1:6" ht="18.75">
      <c r="A45" s="2"/>
      <c r="B45" s="2"/>
      <c r="C45" s="2"/>
      <c r="D45" s="2"/>
      <c r="E45" s="31"/>
      <c r="F45" s="3"/>
    </row>
    <row r="46" spans="1:6" ht="18.75">
      <c r="A46" s="2"/>
      <c r="B46" s="2"/>
      <c r="C46" s="2"/>
      <c r="D46" s="2"/>
      <c r="E46" s="31"/>
      <c r="F46" s="3"/>
    </row>
    <row r="47" spans="1:6" ht="18.75">
      <c r="A47" s="2"/>
      <c r="B47" s="2"/>
      <c r="C47" s="2"/>
      <c r="D47" s="2"/>
      <c r="E47" s="31"/>
      <c r="F47" s="3"/>
    </row>
    <row r="48" spans="1:6" ht="18.75">
      <c r="A48" s="2"/>
      <c r="B48" s="2"/>
      <c r="C48" s="2"/>
      <c r="D48" s="2"/>
      <c r="E48" s="31"/>
      <c r="F48" s="3"/>
    </row>
    <row r="49" spans="1:6" ht="18.75">
      <c r="A49" s="2"/>
      <c r="B49" s="2"/>
      <c r="C49" s="2"/>
      <c r="D49" s="2"/>
      <c r="E49" s="31"/>
      <c r="F49" s="3"/>
    </row>
    <row r="50" spans="1:6" ht="18.75">
      <c r="A50" s="2"/>
      <c r="B50" s="2"/>
      <c r="C50" s="2"/>
      <c r="D50" s="2"/>
      <c r="E50" s="31"/>
      <c r="F50" s="3"/>
    </row>
    <row r="51" spans="1:6" ht="18.75">
      <c r="A51" s="2"/>
      <c r="B51" s="2"/>
      <c r="C51" s="2"/>
      <c r="D51" s="2"/>
      <c r="E51" s="31"/>
      <c r="F51" s="3"/>
    </row>
    <row r="52" spans="1:6" ht="18.75">
      <c r="A52" s="2"/>
      <c r="B52" s="2"/>
      <c r="C52" s="2"/>
      <c r="D52" s="2"/>
      <c r="E52" s="31"/>
      <c r="F52" s="3"/>
    </row>
    <row r="53" spans="1:6" ht="18.75">
      <c r="A53" s="2"/>
      <c r="B53" s="2"/>
      <c r="C53" s="2"/>
      <c r="D53" s="2"/>
      <c r="E53" s="31"/>
      <c r="F53" s="3"/>
    </row>
    <row r="54" spans="1:6" ht="18.75">
      <c r="A54" s="2"/>
      <c r="B54" s="2"/>
      <c r="C54" s="2"/>
      <c r="D54" s="2"/>
      <c r="E54" s="31"/>
      <c r="F54" s="3"/>
    </row>
    <row r="55" spans="1:6" ht="18.75">
      <c r="A55" s="2"/>
      <c r="B55" s="2"/>
      <c r="C55" s="2"/>
      <c r="D55" s="2"/>
      <c r="E55" s="31"/>
      <c r="F55" s="3"/>
    </row>
    <row r="56" spans="1:6" ht="18.75">
      <c r="A56" s="2"/>
      <c r="B56" s="2"/>
      <c r="C56" s="2"/>
      <c r="D56" s="2"/>
      <c r="E56" s="31"/>
      <c r="F56" s="3"/>
    </row>
    <row r="57" spans="1:6" ht="18.75">
      <c r="A57" s="2"/>
      <c r="B57" s="2"/>
      <c r="C57" s="2"/>
      <c r="D57" s="2"/>
      <c r="E57" s="31"/>
      <c r="F57" s="3"/>
    </row>
    <row r="58" spans="1:6" ht="18.75">
      <c r="A58" s="2"/>
      <c r="B58" s="2"/>
      <c r="C58" s="2"/>
      <c r="D58" s="2"/>
      <c r="E58" s="31"/>
      <c r="F58" s="3"/>
    </row>
    <row r="59" spans="1:6" ht="18.75">
      <c r="A59" s="2"/>
      <c r="B59" s="2"/>
      <c r="C59" s="2"/>
      <c r="D59" s="2"/>
      <c r="E59" s="31"/>
      <c r="F59" s="3"/>
    </row>
    <row r="60" spans="1:6" ht="18.75">
      <c r="A60" s="2"/>
      <c r="B60" s="2"/>
      <c r="C60" s="2"/>
      <c r="D60" s="2"/>
      <c r="E60" s="31"/>
      <c r="F60" s="3"/>
    </row>
    <row r="61" spans="1:6" ht="18.75">
      <c r="A61" s="2"/>
      <c r="B61" s="2"/>
      <c r="C61" s="2"/>
      <c r="D61" s="2"/>
      <c r="E61" s="31"/>
      <c r="F61" s="3"/>
    </row>
    <row r="62" spans="1:6" ht="18.75">
      <c r="A62" s="2"/>
      <c r="B62" s="2"/>
      <c r="C62" s="2"/>
      <c r="D62" s="2"/>
      <c r="E62" s="31"/>
      <c r="F62" s="3"/>
    </row>
    <row r="63" spans="1:6" ht="18.75">
      <c r="A63" s="2"/>
      <c r="B63" s="2"/>
      <c r="C63" s="2"/>
      <c r="D63" s="2"/>
      <c r="E63" s="31"/>
      <c r="F63" s="3"/>
    </row>
    <row r="64" spans="1:6" ht="18.75">
      <c r="A64" s="2"/>
      <c r="B64" s="2"/>
      <c r="C64" s="2"/>
      <c r="D64" s="2"/>
      <c r="E64" s="31"/>
      <c r="F64" s="3"/>
    </row>
    <row r="65" spans="1:6" ht="18.75">
      <c r="A65" s="2"/>
      <c r="B65" s="2"/>
      <c r="C65" s="2"/>
      <c r="D65" s="2"/>
      <c r="E65" s="31"/>
      <c r="F65" s="3"/>
    </row>
    <row r="66" spans="1:6" ht="18.75">
      <c r="A66" s="2"/>
      <c r="B66" s="2"/>
      <c r="C66" s="2"/>
      <c r="D66" s="2"/>
      <c r="E66" s="31"/>
      <c r="F66" s="3"/>
    </row>
    <row r="67" spans="1:6" ht="18.75">
      <c r="A67" s="2"/>
      <c r="B67" s="2"/>
      <c r="C67" s="2"/>
      <c r="D67" s="2"/>
      <c r="E67" s="31"/>
      <c r="F67" s="3"/>
    </row>
    <row r="68" spans="1:6" ht="18.75">
      <c r="A68" s="2"/>
      <c r="B68" s="2"/>
      <c r="C68" s="2"/>
      <c r="D68" s="2"/>
      <c r="E68" s="31"/>
      <c r="F68" s="3"/>
    </row>
    <row r="69" spans="1:6" ht="18.75">
      <c r="A69" s="2"/>
      <c r="B69" s="2"/>
      <c r="C69" s="2"/>
      <c r="D69" s="2"/>
      <c r="E69" s="31"/>
      <c r="F69" s="3"/>
    </row>
    <row r="70" spans="1:6" ht="18.75">
      <c r="A70" s="2"/>
      <c r="B70" s="2"/>
      <c r="C70" s="2"/>
      <c r="D70" s="2"/>
      <c r="E70" s="31"/>
      <c r="F70" s="3"/>
    </row>
    <row r="71" spans="1:6" ht="18.75">
      <c r="A71" s="2"/>
      <c r="B71" s="2"/>
      <c r="C71" s="2"/>
      <c r="D71" s="2"/>
      <c r="E71" s="31"/>
      <c r="F71" s="3"/>
    </row>
    <row r="72" spans="1:6" ht="18.75">
      <c r="A72" s="2"/>
      <c r="B72" s="2"/>
      <c r="C72" s="2"/>
      <c r="D72" s="2"/>
      <c r="E72" s="31"/>
      <c r="F72" s="3"/>
    </row>
    <row r="73" spans="1:6" ht="18.75">
      <c r="A73" s="2"/>
      <c r="B73" s="2"/>
      <c r="C73" s="2"/>
      <c r="D73" s="2"/>
      <c r="E73" s="31"/>
      <c r="F73" s="3"/>
    </row>
    <row r="74" spans="1:6" ht="18.75">
      <c r="A74" s="2"/>
      <c r="B74" s="2"/>
      <c r="C74" s="2"/>
      <c r="D74" s="2"/>
      <c r="E74" s="31"/>
      <c r="F74" s="3"/>
    </row>
    <row r="75" spans="1:6" ht="18.75">
      <c r="A75" s="2"/>
      <c r="B75" s="2"/>
      <c r="C75" s="2"/>
      <c r="D75" s="2"/>
      <c r="E75" s="31"/>
      <c r="F75" s="3"/>
    </row>
    <row r="76" spans="1:6" ht="18.75">
      <c r="A76" s="2"/>
      <c r="B76" s="2"/>
      <c r="C76" s="2"/>
      <c r="D76" s="2"/>
      <c r="E76" s="31"/>
      <c r="F76" s="3"/>
    </row>
    <row r="77" spans="1:6" ht="18.75">
      <c r="A77" s="2"/>
      <c r="B77" s="2"/>
      <c r="C77" s="2"/>
      <c r="D77" s="2"/>
      <c r="E77" s="31"/>
      <c r="F77" s="3"/>
    </row>
    <row r="78" spans="1:6" ht="18.75">
      <c r="A78" s="2"/>
      <c r="B78" s="2"/>
      <c r="C78" s="2"/>
      <c r="D78" s="2"/>
      <c r="E78" s="31"/>
      <c r="F78" s="3"/>
    </row>
    <row r="79" spans="1:6" ht="18.75">
      <c r="A79" s="2"/>
      <c r="B79" s="2"/>
      <c r="C79" s="2"/>
      <c r="D79" s="2"/>
      <c r="E79" s="31"/>
      <c r="F79" s="3"/>
    </row>
    <row r="80" spans="1:6" ht="18.75">
      <c r="A80" s="2"/>
      <c r="B80" s="2"/>
      <c r="C80" s="2"/>
      <c r="D80" s="2"/>
      <c r="E80" s="31"/>
      <c r="F80" s="3"/>
    </row>
    <row r="81" spans="1:6" ht="18.75">
      <c r="A81" s="2"/>
      <c r="B81" s="2"/>
      <c r="C81" s="2"/>
      <c r="D81" s="2"/>
      <c r="E81" s="31"/>
      <c r="F81" s="3"/>
    </row>
    <row r="82" spans="1:6" ht="18.75">
      <c r="A82" s="2"/>
      <c r="B82" s="2"/>
      <c r="C82" s="2"/>
      <c r="D82" s="2"/>
      <c r="E82" s="31"/>
      <c r="F82" s="3"/>
    </row>
    <row r="83" spans="1:6" ht="18.75">
      <c r="A83" s="2"/>
      <c r="B83" s="2"/>
      <c r="C83" s="2"/>
      <c r="D83" s="2"/>
      <c r="E83" s="31"/>
      <c r="F83" s="3"/>
    </row>
    <row r="84" spans="1:6" ht="18.75">
      <c r="A84" s="2"/>
      <c r="B84" s="2"/>
      <c r="C84" s="2"/>
      <c r="D84" s="2"/>
      <c r="E84" s="31"/>
      <c r="F84" s="3"/>
    </row>
    <row r="85" spans="1:6" ht="18.75">
      <c r="A85" s="2"/>
      <c r="B85" s="2"/>
      <c r="C85" s="2"/>
      <c r="D85" s="2"/>
      <c r="E85" s="31"/>
      <c r="F85" s="3"/>
    </row>
    <row r="86" spans="1:6" ht="18.75">
      <c r="A86" s="2"/>
      <c r="B86" s="2"/>
      <c r="C86" s="2"/>
      <c r="D86" s="2"/>
      <c r="E86" s="31"/>
      <c r="F86" s="3"/>
    </row>
    <row r="87" spans="1:6" ht="18.75">
      <c r="A87" s="2"/>
      <c r="B87" s="2"/>
      <c r="C87" s="2"/>
      <c r="D87" s="2"/>
      <c r="E87" s="31"/>
      <c r="F87" s="3"/>
    </row>
    <row r="88" spans="1:6" ht="18.75">
      <c r="A88" s="2"/>
      <c r="B88" s="2"/>
      <c r="C88" s="2"/>
      <c r="D88" s="2"/>
      <c r="E88" s="31"/>
      <c r="F88" s="3"/>
    </row>
    <row r="89" spans="1:6" ht="18.75">
      <c r="A89" s="2"/>
      <c r="B89" s="2"/>
      <c r="C89" s="2"/>
      <c r="D89" s="2"/>
      <c r="E89" s="31"/>
      <c r="F89" s="3"/>
    </row>
    <row r="90" spans="1:6" ht="18.75">
      <c r="A90" s="2"/>
      <c r="B90" s="2"/>
      <c r="C90" s="2"/>
      <c r="D90" s="2"/>
      <c r="E90" s="31"/>
      <c r="F90" s="3"/>
    </row>
    <row r="91" spans="1:6" ht="18.75">
      <c r="A91" s="2"/>
      <c r="B91" s="2"/>
      <c r="C91" s="2"/>
      <c r="D91" s="2"/>
      <c r="E91" s="31"/>
      <c r="F91" s="3"/>
    </row>
    <row r="92" spans="1:6" ht="18.75">
      <c r="A92" s="2"/>
      <c r="B92" s="2"/>
      <c r="C92" s="2"/>
      <c r="D92" s="2"/>
      <c r="E92" s="31"/>
      <c r="F92" s="3"/>
    </row>
    <row r="93" spans="1:6" ht="18.75">
      <c r="A93" s="2"/>
      <c r="B93" s="2"/>
      <c r="C93" s="2"/>
      <c r="D93" s="2"/>
      <c r="E93" s="31"/>
      <c r="F93" s="3"/>
    </row>
    <row r="94" spans="1:6" ht="18.75">
      <c r="A94" s="2"/>
      <c r="B94" s="2"/>
      <c r="C94" s="2"/>
      <c r="D94" s="2"/>
      <c r="E94" s="31"/>
      <c r="F94" s="3"/>
    </row>
    <row r="95" spans="1:6" ht="18.75">
      <c r="A95" s="2"/>
      <c r="B95" s="2"/>
      <c r="C95" s="2"/>
      <c r="D95" s="2"/>
      <c r="E95" s="31"/>
      <c r="F95" s="3"/>
    </row>
    <row r="96" spans="1:6" ht="18.75">
      <c r="A96" s="2"/>
      <c r="B96" s="2"/>
      <c r="C96" s="2"/>
      <c r="D96" s="2"/>
      <c r="E96" s="31"/>
      <c r="F96" s="3"/>
    </row>
    <row r="97" spans="1:6" ht="18.75">
      <c r="A97" s="2"/>
      <c r="B97" s="2"/>
      <c r="C97" s="2"/>
      <c r="D97" s="2"/>
      <c r="E97" s="31"/>
      <c r="F97" s="3"/>
    </row>
    <row r="98" spans="1:6" ht="18.75">
      <c r="A98" s="2"/>
      <c r="B98" s="2"/>
      <c r="C98" s="2"/>
      <c r="D98" s="2"/>
      <c r="E98" s="31"/>
      <c r="F98" s="3"/>
    </row>
    <row r="99" spans="1:6" ht="18.75">
      <c r="A99" s="2"/>
      <c r="B99" s="2"/>
      <c r="C99" s="2"/>
      <c r="D99" s="2"/>
      <c r="E99" s="31"/>
      <c r="F99" s="3"/>
    </row>
    <row r="100" spans="1:6" ht="18.75">
      <c r="A100" s="2"/>
      <c r="B100" s="2"/>
      <c r="C100" s="2"/>
      <c r="D100" s="2"/>
      <c r="E100" s="31"/>
      <c r="F100" s="3"/>
    </row>
    <row r="101" spans="1:6" ht="18.75">
      <c r="A101" s="2"/>
      <c r="B101" s="2"/>
      <c r="C101" s="2"/>
      <c r="D101" s="2"/>
      <c r="E101" s="31"/>
      <c r="F101" s="3"/>
    </row>
    <row r="102" spans="1:6" ht="18.75">
      <c r="A102" s="2"/>
      <c r="B102" s="2"/>
      <c r="C102" s="2"/>
      <c r="D102" s="2"/>
      <c r="E102" s="31"/>
      <c r="F102" s="3"/>
    </row>
    <row r="103" spans="1:6" ht="18.75">
      <c r="A103" s="2"/>
      <c r="B103" s="2"/>
      <c r="C103" s="2"/>
      <c r="D103" s="2"/>
      <c r="E103" s="31"/>
      <c r="F103" s="3"/>
    </row>
    <row r="104" spans="1:6" ht="18.75">
      <c r="A104" s="2"/>
      <c r="B104" s="2"/>
      <c r="C104" s="2"/>
      <c r="D104" s="2"/>
      <c r="E104" s="31"/>
      <c r="F104" s="3"/>
    </row>
    <row r="105" spans="1:6" ht="18.75">
      <c r="A105" s="2"/>
      <c r="B105" s="2"/>
      <c r="C105" s="2"/>
      <c r="D105" s="2"/>
      <c r="E105" s="31"/>
      <c r="F105" s="3"/>
    </row>
    <row r="106" spans="1:6" ht="18.75">
      <c r="A106" s="2"/>
      <c r="B106" s="2"/>
      <c r="C106" s="2"/>
      <c r="D106" s="2"/>
      <c r="E106" s="31"/>
      <c r="F106" s="3"/>
    </row>
    <row r="107" spans="1:6" ht="18.75">
      <c r="A107" s="2"/>
      <c r="B107" s="2"/>
      <c r="C107" s="2"/>
      <c r="D107" s="2"/>
      <c r="E107" s="31"/>
      <c r="F107" s="3"/>
    </row>
    <row r="108" spans="1:6" ht="18.75">
      <c r="A108" s="2"/>
      <c r="B108" s="2"/>
      <c r="C108" s="2"/>
      <c r="D108" s="2"/>
      <c r="E108" s="31"/>
      <c r="F108" s="3"/>
    </row>
    <row r="109" spans="1:6" ht="18.75">
      <c r="A109" s="2"/>
      <c r="B109" s="2"/>
      <c r="C109" s="2"/>
      <c r="D109" s="2"/>
      <c r="E109" s="31"/>
      <c r="F109" s="3"/>
    </row>
    <row r="110" spans="1:6" ht="18.75">
      <c r="A110" s="2"/>
      <c r="B110" s="2"/>
      <c r="C110" s="2"/>
      <c r="D110" s="2"/>
      <c r="E110" s="31"/>
      <c r="F110" s="3"/>
    </row>
    <row r="111" spans="1:6" ht="18.75">
      <c r="A111" s="2"/>
      <c r="B111" s="2"/>
      <c r="C111" s="2"/>
      <c r="D111" s="2"/>
      <c r="E111" s="31"/>
      <c r="F111" s="3"/>
    </row>
    <row r="112" spans="1:6" ht="18.75">
      <c r="A112" s="2"/>
      <c r="B112" s="2"/>
      <c r="C112" s="2"/>
      <c r="D112" s="2"/>
      <c r="E112" s="31"/>
      <c r="F112" s="3"/>
    </row>
    <row r="113" spans="1:6" ht="18.75">
      <c r="A113" s="2"/>
      <c r="B113" s="2"/>
      <c r="C113" s="2"/>
      <c r="D113" s="2"/>
      <c r="E113" s="31"/>
      <c r="F113" s="3"/>
    </row>
    <row r="114" spans="1:6" ht="18.75">
      <c r="A114" s="2"/>
      <c r="B114" s="2"/>
      <c r="C114" s="2"/>
      <c r="D114" s="2"/>
      <c r="E114" s="31"/>
      <c r="F114" s="3"/>
    </row>
    <row r="115" spans="1:6" ht="18.75">
      <c r="A115" s="2"/>
      <c r="B115" s="2"/>
      <c r="C115" s="2"/>
      <c r="D115" s="2"/>
      <c r="E115" s="31"/>
      <c r="F115" s="3"/>
    </row>
    <row r="116" spans="1:6" ht="18.75">
      <c r="A116" s="2"/>
      <c r="B116" s="2"/>
      <c r="C116" s="2"/>
      <c r="D116" s="2"/>
      <c r="E116" s="31"/>
      <c r="F116" s="3"/>
    </row>
    <row r="117" spans="1:6" ht="18.75">
      <c r="A117" s="2"/>
      <c r="B117" s="2"/>
      <c r="C117" s="2"/>
      <c r="D117" s="2"/>
      <c r="E117" s="31"/>
      <c r="F117" s="3"/>
    </row>
    <row r="118" spans="1:6" ht="18.75">
      <c r="A118" s="2"/>
      <c r="B118" s="2"/>
      <c r="C118" s="2"/>
      <c r="D118" s="2"/>
      <c r="E118" s="31"/>
      <c r="F118" s="3"/>
    </row>
    <row r="119" spans="1:6" ht="18.75">
      <c r="A119" s="2"/>
      <c r="B119" s="2"/>
      <c r="C119" s="2"/>
      <c r="D119" s="2"/>
      <c r="E119" s="31"/>
      <c r="F119" s="3"/>
    </row>
    <row r="120" spans="1:6" ht="18.75">
      <c r="A120" s="2"/>
      <c r="B120" s="2"/>
      <c r="C120" s="2"/>
      <c r="D120" s="2"/>
      <c r="E120" s="31"/>
      <c r="F120" s="3"/>
    </row>
    <row r="121" spans="1:6" ht="18.75">
      <c r="A121" s="2"/>
      <c r="B121" s="2"/>
      <c r="C121" s="2"/>
      <c r="D121" s="2"/>
      <c r="E121" s="31"/>
      <c r="F121" s="3"/>
    </row>
    <row r="122" spans="1:6" ht="18.75">
      <c r="A122" s="2"/>
      <c r="B122" s="2"/>
      <c r="C122" s="2"/>
      <c r="D122" s="2"/>
      <c r="E122" s="31"/>
      <c r="F122" s="3"/>
    </row>
    <row r="123" spans="1:6" ht="18.75">
      <c r="A123" s="2"/>
      <c r="B123" s="2"/>
      <c r="C123" s="2"/>
      <c r="D123" s="2"/>
      <c r="E123" s="31"/>
      <c r="F123" s="3"/>
    </row>
    <row r="124" spans="1:6" ht="18.75">
      <c r="A124" s="2"/>
      <c r="B124" s="2"/>
      <c r="C124" s="2"/>
      <c r="D124" s="2"/>
      <c r="E124" s="31"/>
      <c r="F124" s="3"/>
    </row>
    <row r="125" spans="1:6" ht="18.75">
      <c r="A125" s="2"/>
      <c r="B125" s="2"/>
      <c r="C125" s="2"/>
      <c r="D125" s="2"/>
      <c r="E125" s="31"/>
      <c r="F125" s="3"/>
    </row>
    <row r="126" spans="1:6" ht="18.75">
      <c r="A126" s="2"/>
      <c r="B126" s="2"/>
      <c r="C126" s="2"/>
      <c r="D126" s="2"/>
      <c r="E126" s="31"/>
      <c r="F126" s="3"/>
    </row>
    <row r="127" spans="1:6" ht="18.75">
      <c r="A127" s="2"/>
      <c r="B127" s="2"/>
      <c r="C127" s="2"/>
      <c r="D127" s="2"/>
      <c r="E127" s="31"/>
      <c r="F127" s="3"/>
    </row>
    <row r="128" spans="1:6" ht="18.75">
      <c r="A128" s="2"/>
      <c r="B128" s="2"/>
      <c r="C128" s="2"/>
      <c r="D128" s="2"/>
      <c r="E128" s="31"/>
      <c r="F128" s="3"/>
    </row>
    <row r="129" spans="1:6" ht="18.75">
      <c r="A129" s="2"/>
      <c r="B129" s="2"/>
      <c r="C129" s="2"/>
      <c r="D129" s="2"/>
      <c r="E129" s="31"/>
      <c r="F129" s="3"/>
    </row>
    <row r="130" spans="1:6" ht="18.75">
      <c r="A130" s="2"/>
      <c r="B130" s="2"/>
      <c r="C130" s="2"/>
      <c r="D130" s="2"/>
      <c r="E130" s="31"/>
      <c r="F130" s="3"/>
    </row>
    <row r="131" spans="1:6" ht="18.75">
      <c r="A131" s="2"/>
      <c r="B131" s="2"/>
      <c r="C131" s="2"/>
      <c r="D131" s="2"/>
      <c r="E131" s="31"/>
      <c r="F131" s="3"/>
    </row>
    <row r="132" spans="1:6" ht="18.75">
      <c r="A132" s="2"/>
      <c r="B132" s="2"/>
      <c r="C132" s="2"/>
      <c r="D132" s="2"/>
      <c r="E132" s="31"/>
      <c r="F132" s="3"/>
    </row>
    <row r="133" spans="1:6" ht="18.75">
      <c r="A133" s="2"/>
      <c r="B133" s="2"/>
      <c r="C133" s="2"/>
      <c r="D133" s="2"/>
      <c r="E133" s="31"/>
      <c r="F133" s="3"/>
    </row>
    <row r="134" spans="1:6" ht="18.75">
      <c r="A134" s="2"/>
      <c r="B134" s="2"/>
      <c r="C134" s="2"/>
      <c r="D134" s="2"/>
      <c r="E134" s="31"/>
      <c r="F134" s="3"/>
    </row>
    <row r="135" spans="1:6" ht="18.75">
      <c r="A135" s="2"/>
      <c r="B135" s="2"/>
      <c r="C135" s="2"/>
      <c r="D135" s="2"/>
      <c r="E135" s="31"/>
      <c r="F135" s="3"/>
    </row>
    <row r="136" spans="1:6" ht="18.75">
      <c r="A136" s="2"/>
      <c r="B136" s="2"/>
      <c r="C136" s="2"/>
      <c r="D136" s="2"/>
      <c r="E136" s="31"/>
      <c r="F136" s="3"/>
    </row>
    <row r="137" spans="1:6" ht="18.75">
      <c r="A137" s="2"/>
      <c r="B137" s="2"/>
      <c r="C137" s="2"/>
      <c r="D137" s="2"/>
      <c r="E137" s="31"/>
      <c r="F137" s="3"/>
    </row>
    <row r="138" spans="1:6" ht="18.75">
      <c r="A138" s="2"/>
      <c r="B138" s="2"/>
      <c r="C138" s="2"/>
      <c r="D138" s="2"/>
      <c r="E138" s="31"/>
      <c r="F138" s="3"/>
    </row>
    <row r="139" spans="1:6" ht="18.75">
      <c r="A139" s="2"/>
      <c r="B139" s="2"/>
      <c r="C139" s="2"/>
      <c r="D139" s="2"/>
      <c r="E139" s="31"/>
      <c r="F139" s="3"/>
    </row>
    <row r="140" spans="1:6" ht="18.75">
      <c r="A140" s="2"/>
      <c r="B140" s="2"/>
      <c r="C140" s="2"/>
      <c r="D140" s="2"/>
      <c r="E140" s="31"/>
      <c r="F140" s="3"/>
    </row>
    <row r="141" spans="1:6" ht="18.75">
      <c r="A141" s="2"/>
      <c r="B141" s="2"/>
      <c r="C141" s="2"/>
      <c r="D141" s="2"/>
      <c r="E141" s="31"/>
      <c r="F141" s="3"/>
    </row>
    <row r="142" spans="1:6" ht="18.75">
      <c r="A142" s="2"/>
      <c r="B142" s="2"/>
      <c r="C142" s="2"/>
      <c r="D142" s="2"/>
      <c r="E142" s="31"/>
      <c r="F142" s="3"/>
    </row>
    <row r="143" spans="1:6" ht="18.75">
      <c r="A143" s="2"/>
      <c r="B143" s="2"/>
      <c r="C143" s="2"/>
      <c r="D143" s="2"/>
      <c r="E143" s="31"/>
      <c r="F143" s="3"/>
    </row>
    <row r="144" spans="1:6" ht="18.75">
      <c r="A144" s="2"/>
      <c r="B144" s="2"/>
      <c r="C144" s="2"/>
      <c r="D144" s="2"/>
      <c r="E144" s="31"/>
      <c r="F144" s="3"/>
    </row>
    <row r="145" spans="1:6" ht="18.75">
      <c r="A145" s="2"/>
      <c r="B145" s="2"/>
      <c r="C145" s="2"/>
      <c r="D145" s="2"/>
      <c r="E145" s="31"/>
      <c r="F145" s="3"/>
    </row>
    <row r="146" spans="1:6" ht="18.75">
      <c r="A146" s="2"/>
      <c r="B146" s="2"/>
      <c r="C146" s="2"/>
      <c r="D146" s="2"/>
      <c r="E146" s="31"/>
      <c r="F146" s="3"/>
    </row>
    <row r="147" spans="1:6" ht="18.75">
      <c r="A147" s="2"/>
      <c r="B147" s="2"/>
      <c r="C147" s="2"/>
      <c r="D147" s="2"/>
      <c r="E147" s="31"/>
      <c r="F147" s="3"/>
    </row>
    <row r="148" spans="1:6" ht="18.75">
      <c r="A148" s="2"/>
      <c r="B148" s="2"/>
      <c r="C148" s="2"/>
      <c r="D148" s="2"/>
      <c r="E148" s="31"/>
      <c r="F148" s="3"/>
    </row>
    <row r="149" spans="1:6" ht="18.75">
      <c r="A149" s="2"/>
      <c r="B149" s="2"/>
      <c r="C149" s="2"/>
      <c r="D149" s="2"/>
      <c r="E149" s="31"/>
      <c r="F149" s="3"/>
    </row>
    <row r="150" spans="1:6" ht="18.75">
      <c r="A150" s="2"/>
      <c r="B150" s="2"/>
      <c r="C150" s="2"/>
      <c r="D150" s="2"/>
      <c r="E150" s="31"/>
      <c r="F150" s="3"/>
    </row>
    <row r="151" spans="1:6" ht="18.75">
      <c r="A151" s="2"/>
      <c r="B151" s="2"/>
      <c r="C151" s="2"/>
      <c r="D151" s="2"/>
      <c r="E151" s="31"/>
      <c r="F151" s="3"/>
    </row>
    <row r="152" spans="1:6" ht="18.75">
      <c r="A152" s="2"/>
      <c r="B152" s="2"/>
      <c r="C152" s="2"/>
      <c r="D152" s="2"/>
      <c r="E152" s="31"/>
      <c r="F152" s="3"/>
    </row>
    <row r="153" spans="1:6" ht="18.75">
      <c r="A153" s="2"/>
      <c r="B153" s="2"/>
      <c r="C153" s="2"/>
      <c r="D153" s="2"/>
      <c r="E153" s="31"/>
      <c r="F153" s="3"/>
    </row>
    <row r="154" spans="1:6" ht="18.75">
      <c r="A154" s="2"/>
      <c r="B154" s="2"/>
      <c r="C154" s="2"/>
      <c r="D154" s="2"/>
      <c r="E154" s="31"/>
      <c r="F154" s="3"/>
    </row>
    <row r="155" spans="1:6" ht="18.75">
      <c r="A155" s="2"/>
      <c r="B155" s="2"/>
      <c r="C155" s="2"/>
      <c r="D155" s="2"/>
      <c r="E155" s="31"/>
      <c r="F155" s="3"/>
    </row>
    <row r="156" spans="1:6" ht="18.75">
      <c r="A156" s="2"/>
      <c r="B156" s="2"/>
      <c r="C156" s="2"/>
      <c r="D156" s="2"/>
      <c r="E156" s="31"/>
      <c r="F156" s="3"/>
    </row>
    <row r="157" spans="1:6" ht="18.75">
      <c r="A157" s="2"/>
      <c r="B157" s="2"/>
      <c r="C157" s="2"/>
      <c r="D157" s="2"/>
      <c r="E157" s="31"/>
      <c r="F157" s="3"/>
    </row>
    <row r="158" spans="1:6" ht="18.75">
      <c r="A158" s="2"/>
      <c r="B158" s="2"/>
      <c r="C158" s="2"/>
      <c r="D158" s="2"/>
      <c r="E158" s="31"/>
      <c r="F158" s="3"/>
    </row>
    <row r="159" spans="1:6" ht="18.75">
      <c r="A159" s="2"/>
      <c r="B159" s="2"/>
      <c r="C159" s="2"/>
      <c r="D159" s="2"/>
      <c r="E159" s="31"/>
      <c r="F159" s="3"/>
    </row>
    <row r="160" spans="1:6" ht="18.75">
      <c r="A160" s="2"/>
      <c r="B160" s="2"/>
      <c r="C160" s="2"/>
      <c r="D160" s="2"/>
      <c r="E160" s="31"/>
      <c r="F160" s="3"/>
    </row>
    <row r="161" spans="1:6" ht="18.75">
      <c r="A161" s="2"/>
      <c r="B161" s="2"/>
      <c r="C161" s="2"/>
      <c r="D161" s="2"/>
      <c r="E161" s="31"/>
      <c r="F161" s="3"/>
    </row>
    <row r="162" spans="1:6" ht="18.75">
      <c r="A162" s="2"/>
      <c r="B162" s="2"/>
      <c r="C162" s="2"/>
      <c r="D162" s="2"/>
      <c r="E162" s="31"/>
      <c r="F162" s="3"/>
    </row>
    <row r="163" spans="1:6" ht="18.75">
      <c r="A163" s="2"/>
      <c r="B163" s="2"/>
      <c r="C163" s="2"/>
      <c r="D163" s="2"/>
      <c r="E163" s="31"/>
      <c r="F163" s="3"/>
    </row>
    <row r="164" spans="1:6" ht="18.75">
      <c r="A164" s="2"/>
      <c r="B164" s="2"/>
      <c r="C164" s="2"/>
      <c r="D164" s="2"/>
      <c r="E164" s="31"/>
      <c r="F164" s="3"/>
    </row>
    <row r="165" spans="1:6" ht="18.75">
      <c r="A165" s="2"/>
      <c r="B165" s="2"/>
      <c r="C165" s="2"/>
      <c r="D165" s="2"/>
      <c r="E165" s="31"/>
      <c r="F165" s="3"/>
    </row>
    <row r="166" spans="1:6" ht="18.75">
      <c r="A166" s="2"/>
      <c r="B166" s="2"/>
      <c r="C166" s="2"/>
      <c r="D166" s="2"/>
      <c r="E166" s="31"/>
      <c r="F166" s="3"/>
    </row>
    <row r="167" spans="1:6" ht="18.75">
      <c r="A167" s="2"/>
      <c r="B167" s="2"/>
      <c r="C167" s="2"/>
      <c r="D167" s="2"/>
      <c r="E167" s="31"/>
      <c r="F167" s="3"/>
    </row>
    <row r="168" spans="1:6" ht="18.75">
      <c r="A168" s="2"/>
      <c r="B168" s="2"/>
      <c r="C168" s="2"/>
      <c r="D168" s="2"/>
      <c r="E168" s="31"/>
      <c r="F168" s="3"/>
    </row>
    <row r="169" spans="1:6" ht="18.75">
      <c r="A169" s="2"/>
      <c r="B169" s="2"/>
      <c r="C169" s="2"/>
      <c r="D169" s="2"/>
      <c r="E169" s="31"/>
      <c r="F169" s="3"/>
    </row>
    <row r="170" spans="1:6" ht="18.75">
      <c r="A170" s="2"/>
      <c r="B170" s="2"/>
      <c r="C170" s="2"/>
      <c r="D170" s="2"/>
      <c r="E170" s="31"/>
      <c r="F170" s="3"/>
    </row>
    <row r="171" spans="1:6" ht="18.75">
      <c r="A171" s="2"/>
      <c r="B171" s="2"/>
      <c r="C171" s="2"/>
      <c r="D171" s="2"/>
      <c r="E171" s="31"/>
      <c r="F171" s="3"/>
    </row>
    <row r="172" spans="1:6" ht="18.75">
      <c r="A172" s="2"/>
      <c r="B172" s="2"/>
      <c r="C172" s="2"/>
      <c r="D172" s="2"/>
      <c r="E172" s="31"/>
      <c r="F172" s="3"/>
    </row>
    <row r="173" spans="1:6" ht="18.75">
      <c r="A173" s="2"/>
      <c r="B173" s="2"/>
      <c r="C173" s="2"/>
      <c r="D173" s="2"/>
      <c r="E173" s="31"/>
      <c r="F173" s="3"/>
    </row>
    <row r="174" spans="1:6" ht="18.75">
      <c r="A174" s="2"/>
      <c r="B174" s="2"/>
      <c r="C174" s="2"/>
      <c r="D174" s="2"/>
      <c r="E174" s="31"/>
      <c r="F174" s="3"/>
    </row>
    <row r="175" spans="1:6" ht="18.75">
      <c r="A175" s="2"/>
      <c r="B175" s="2"/>
      <c r="C175" s="2"/>
      <c r="D175" s="2"/>
      <c r="E175" s="31"/>
      <c r="F175" s="3"/>
    </row>
    <row r="176" spans="1:6" ht="18.75">
      <c r="A176" s="2"/>
      <c r="B176" s="2"/>
      <c r="C176" s="2"/>
      <c r="D176" s="2"/>
      <c r="E176" s="31"/>
      <c r="F176" s="3"/>
    </row>
    <row r="177" spans="1:6" ht="18.75">
      <c r="A177" s="2"/>
      <c r="B177" s="2"/>
      <c r="C177" s="2"/>
      <c r="D177" s="2"/>
      <c r="E177" s="31"/>
      <c r="F177" s="3"/>
    </row>
    <row r="178" spans="1:6" ht="18.75">
      <c r="A178" s="2"/>
      <c r="B178" s="2"/>
      <c r="C178" s="2"/>
      <c r="D178" s="2"/>
      <c r="E178" s="31"/>
      <c r="F178" s="3"/>
    </row>
    <row r="179" spans="1:6" ht="18.75">
      <c r="A179" s="2"/>
      <c r="B179" s="2"/>
      <c r="C179" s="2"/>
      <c r="D179" s="2"/>
      <c r="E179" s="31"/>
      <c r="F179" s="3"/>
    </row>
    <row r="180" spans="1:6" ht="18.75">
      <c r="A180" s="2"/>
      <c r="B180" s="2"/>
      <c r="C180" s="2"/>
      <c r="D180" s="2"/>
      <c r="E180" s="31"/>
      <c r="F180" s="3"/>
    </row>
    <row r="181" spans="1:6" ht="18.75">
      <c r="A181" s="2"/>
      <c r="B181" s="2"/>
      <c r="C181" s="2"/>
      <c r="D181" s="2"/>
      <c r="E181" s="31"/>
      <c r="F181" s="3"/>
    </row>
    <row r="182" spans="1:6" ht="18.75">
      <c r="A182" s="2"/>
      <c r="B182" s="2"/>
      <c r="C182" s="2"/>
      <c r="D182" s="2"/>
      <c r="E182" s="31"/>
      <c r="F182" s="3"/>
    </row>
    <row r="183" spans="1:6" ht="18.75">
      <c r="A183" s="2"/>
      <c r="B183" s="2"/>
      <c r="C183" s="2"/>
      <c r="D183" s="2"/>
      <c r="E183" s="31"/>
      <c r="F183" s="3"/>
    </row>
    <row r="184" spans="1:6" ht="18.75">
      <c r="A184" s="2"/>
      <c r="B184" s="2"/>
      <c r="C184" s="2"/>
      <c r="D184" s="2"/>
      <c r="E184" s="31"/>
      <c r="F184" s="3"/>
    </row>
    <row r="185" spans="1:6" ht="18.75">
      <c r="A185" s="2"/>
      <c r="B185" s="2"/>
      <c r="C185" s="2"/>
      <c r="D185" s="2"/>
      <c r="E185" s="31"/>
      <c r="F185" s="3"/>
    </row>
    <row r="186" spans="1:6" ht="18.75">
      <c r="A186" s="2"/>
      <c r="B186" s="2"/>
      <c r="C186" s="2"/>
      <c r="D186" s="2"/>
      <c r="E186" s="31"/>
      <c r="F186" s="3"/>
    </row>
    <row r="187" spans="1:6" ht="18.75">
      <c r="A187" s="2"/>
      <c r="B187" s="2"/>
      <c r="C187" s="2"/>
      <c r="D187" s="2"/>
      <c r="E187" s="31"/>
      <c r="F187" s="3"/>
    </row>
    <row r="188" spans="1:6" ht="18.75">
      <c r="A188" s="2"/>
      <c r="B188" s="2"/>
      <c r="C188" s="2"/>
      <c r="D188" s="2"/>
      <c r="E188" s="31"/>
      <c r="F188" s="3"/>
    </row>
    <row r="189" spans="1:6" ht="18.75">
      <c r="A189" s="2"/>
      <c r="B189" s="2"/>
      <c r="C189" s="2"/>
      <c r="D189" s="2"/>
      <c r="E189" s="31"/>
      <c r="F189" s="3"/>
    </row>
    <row r="190" spans="1:6" ht="18.75">
      <c r="A190" s="2"/>
      <c r="B190" s="2"/>
      <c r="C190" s="2"/>
      <c r="D190" s="2"/>
      <c r="E190" s="31"/>
      <c r="F190" s="3"/>
    </row>
    <row r="191" spans="1:6" ht="18.75">
      <c r="A191" s="2"/>
      <c r="B191" s="2"/>
      <c r="C191" s="2"/>
      <c r="D191" s="2"/>
      <c r="E191" s="31"/>
      <c r="F191" s="3"/>
    </row>
    <row r="192" spans="1:6" ht="18.75">
      <c r="A192" s="2"/>
      <c r="B192" s="2"/>
      <c r="C192" s="2"/>
      <c r="D192" s="2"/>
      <c r="E192" s="31"/>
      <c r="F192" s="3"/>
    </row>
    <row r="193" spans="1:6" ht="18.75">
      <c r="A193" s="2"/>
      <c r="B193" s="2"/>
      <c r="C193" s="2"/>
      <c r="D193" s="2"/>
      <c r="E193" s="31"/>
      <c r="F193" s="3"/>
    </row>
    <row r="194" spans="1:6" ht="18.75">
      <c r="A194" s="2"/>
      <c r="B194" s="2"/>
      <c r="C194" s="2"/>
      <c r="D194" s="2"/>
      <c r="E194" s="31"/>
      <c r="F194" s="3"/>
    </row>
    <row r="195" spans="1:6" ht="18.75">
      <c r="A195" s="2"/>
      <c r="B195" s="2"/>
      <c r="C195" s="2"/>
      <c r="D195" s="2"/>
      <c r="E195" s="31"/>
      <c r="F195" s="3"/>
    </row>
    <row r="196" spans="1:6" ht="18.75">
      <c r="A196" s="2"/>
      <c r="B196" s="2"/>
      <c r="C196" s="2"/>
      <c r="D196" s="2"/>
      <c r="E196" s="31"/>
      <c r="F196" s="3"/>
    </row>
    <row r="197" spans="1:6" ht="18.75">
      <c r="A197" s="2"/>
      <c r="B197" s="2"/>
      <c r="C197" s="2"/>
      <c r="D197" s="2"/>
      <c r="E197" s="31"/>
      <c r="F197" s="3"/>
    </row>
    <row r="198" spans="1:6" ht="18.75">
      <c r="A198" s="2"/>
      <c r="B198" s="2"/>
      <c r="C198" s="2"/>
      <c r="D198" s="2"/>
      <c r="E198" s="31"/>
      <c r="F198" s="3"/>
    </row>
    <row r="199" spans="1:6" ht="18.75">
      <c r="A199" s="2"/>
      <c r="B199" s="2"/>
      <c r="C199" s="2"/>
      <c r="D199" s="2"/>
      <c r="E199" s="31"/>
      <c r="F199" s="3"/>
    </row>
    <row r="200" spans="1:6" ht="18.75">
      <c r="A200" s="2"/>
      <c r="B200" s="2"/>
      <c r="C200" s="2"/>
      <c r="D200" s="2"/>
      <c r="E200" s="31"/>
      <c r="F200" s="3"/>
    </row>
    <row r="201" spans="1:6" ht="18.75">
      <c r="A201" s="2"/>
      <c r="B201" s="2"/>
      <c r="C201" s="2"/>
      <c r="D201" s="2"/>
      <c r="E201" s="31"/>
      <c r="F201" s="3"/>
    </row>
    <row r="202" spans="1:6" ht="18.75">
      <c r="A202" s="2"/>
      <c r="B202" s="2"/>
      <c r="C202" s="2"/>
      <c r="D202" s="2"/>
      <c r="E202" s="31"/>
      <c r="F202" s="3"/>
    </row>
    <row r="203" spans="1:6" ht="18.75">
      <c r="A203" s="2"/>
      <c r="B203" s="2"/>
      <c r="C203" s="2"/>
      <c r="D203" s="2"/>
      <c r="E203" s="31"/>
      <c r="F203" s="3"/>
    </row>
    <row r="204" spans="1:6" ht="18.75">
      <c r="A204" s="2"/>
      <c r="B204" s="2"/>
      <c r="C204" s="2"/>
      <c r="D204" s="2"/>
      <c r="E204" s="31"/>
      <c r="F204" s="3"/>
    </row>
    <row r="205" spans="1:6" ht="18.75">
      <c r="A205" s="2"/>
      <c r="B205" s="2"/>
      <c r="C205" s="2"/>
      <c r="D205" s="2"/>
      <c r="E205" s="31"/>
      <c r="F205" s="3"/>
    </row>
    <row r="206" spans="1:6" ht="18.75">
      <c r="A206" s="2"/>
      <c r="B206" s="2"/>
      <c r="C206" s="2"/>
      <c r="D206" s="2"/>
      <c r="E206" s="31"/>
      <c r="F206" s="3"/>
    </row>
    <row r="207" spans="1:6" ht="18.75">
      <c r="A207" s="2"/>
      <c r="B207" s="2"/>
      <c r="C207" s="2"/>
      <c r="D207" s="2"/>
      <c r="E207" s="31"/>
      <c r="F207" s="3"/>
    </row>
    <row r="208" spans="1:6" ht="18.75">
      <c r="A208" s="2"/>
      <c r="B208" s="2"/>
      <c r="C208" s="2"/>
      <c r="D208" s="2"/>
      <c r="E208" s="31"/>
      <c r="F208" s="3"/>
    </row>
    <row r="209" spans="1:6" ht="18.75">
      <c r="A209" s="2"/>
      <c r="B209" s="2"/>
      <c r="C209" s="2"/>
      <c r="D209" s="2"/>
      <c r="E209" s="31"/>
      <c r="F209" s="3"/>
    </row>
    <row r="210" spans="1:6" ht="18.75">
      <c r="A210" s="2"/>
      <c r="B210" s="2"/>
      <c r="C210" s="2"/>
      <c r="D210" s="2"/>
      <c r="E210" s="31"/>
      <c r="F210" s="3"/>
    </row>
    <row r="211" spans="1:6" ht="18.75">
      <c r="A211" s="2"/>
      <c r="B211" s="2"/>
      <c r="C211" s="2"/>
      <c r="D211" s="2"/>
      <c r="E211" s="31"/>
      <c r="F211" s="3"/>
    </row>
    <row r="212" spans="1:6" ht="18.75">
      <c r="A212" s="2"/>
      <c r="B212" s="2"/>
      <c r="C212" s="2"/>
      <c r="D212" s="2"/>
      <c r="E212" s="31"/>
      <c r="F212" s="3"/>
    </row>
    <row r="213" spans="1:6" ht="18.75">
      <c r="A213" s="2"/>
      <c r="B213" s="2"/>
      <c r="C213" s="2"/>
      <c r="D213" s="2"/>
      <c r="E213" s="31"/>
      <c r="F213" s="3"/>
    </row>
    <row r="214" spans="1:6" ht="18.75">
      <c r="A214" s="2"/>
      <c r="B214" s="2"/>
      <c r="C214" s="2"/>
      <c r="D214" s="2"/>
      <c r="E214" s="31"/>
      <c r="F214" s="3"/>
    </row>
    <row r="215" spans="1:6" ht="18.75">
      <c r="A215" s="2"/>
      <c r="B215" s="2"/>
      <c r="C215" s="2"/>
      <c r="D215" s="2"/>
      <c r="E215" s="31"/>
      <c r="F215" s="3"/>
    </row>
    <row r="216" spans="1:6" ht="15.75">
      <c r="A216" s="3"/>
      <c r="B216" s="3"/>
      <c r="C216" s="3"/>
      <c r="D216" s="3"/>
      <c r="E216" s="34"/>
      <c r="F216" s="3"/>
    </row>
    <row r="217" spans="1:6" ht="15.75">
      <c r="A217" s="3"/>
      <c r="B217" s="3"/>
      <c r="C217" s="3"/>
      <c r="D217" s="3"/>
      <c r="E217" s="34"/>
      <c r="F217" s="3"/>
    </row>
    <row r="218" spans="1:6" ht="15.75">
      <c r="A218" s="3"/>
      <c r="B218" s="3"/>
      <c r="C218" s="3"/>
      <c r="D218" s="3"/>
      <c r="E218" s="34"/>
      <c r="F218" s="3"/>
    </row>
    <row r="219" spans="1:6" ht="15.75">
      <c r="A219" s="3"/>
      <c r="B219" s="3"/>
      <c r="C219" s="3"/>
      <c r="D219" s="3"/>
      <c r="E219" s="34"/>
      <c r="F219" s="3"/>
    </row>
    <row r="220" spans="1:6" ht="15.75">
      <c r="A220" s="3"/>
      <c r="B220" s="3"/>
      <c r="C220" s="3"/>
      <c r="D220" s="3"/>
      <c r="E220" s="34"/>
      <c r="F220" s="3"/>
    </row>
    <row r="221" spans="1:6" ht="15.75">
      <c r="A221" s="3"/>
      <c r="B221" s="3"/>
      <c r="C221" s="3"/>
      <c r="D221" s="3"/>
      <c r="E221" s="34"/>
      <c r="F221" s="3"/>
    </row>
    <row r="222" spans="1:6" ht="15.75">
      <c r="A222" s="3"/>
      <c r="B222" s="3"/>
      <c r="C222" s="3"/>
      <c r="D222" s="3"/>
      <c r="E222" s="34"/>
      <c r="F222" s="3"/>
    </row>
    <row r="223" spans="1:6" ht="15.75">
      <c r="A223" s="3"/>
      <c r="B223" s="3"/>
      <c r="C223" s="3"/>
      <c r="D223" s="3"/>
      <c r="E223" s="34"/>
      <c r="F223" s="3"/>
    </row>
    <row r="224" spans="1:6" ht="15.75">
      <c r="A224" s="3"/>
      <c r="B224" s="3"/>
      <c r="C224" s="3"/>
      <c r="D224" s="3"/>
      <c r="E224" s="34"/>
      <c r="F224" s="3"/>
    </row>
    <row r="225" spans="1:6" ht="15.75">
      <c r="A225" s="3"/>
      <c r="B225" s="3"/>
      <c r="C225" s="3"/>
      <c r="D225" s="3"/>
      <c r="E225" s="34"/>
      <c r="F225" s="3"/>
    </row>
    <row r="226" spans="1:6" ht="15.75">
      <c r="A226" s="3"/>
      <c r="B226" s="3"/>
      <c r="C226" s="3"/>
      <c r="D226" s="3"/>
      <c r="E226" s="34"/>
      <c r="F226" s="3"/>
    </row>
    <row r="227" spans="1:6" ht="15.75">
      <c r="A227" s="3"/>
      <c r="B227" s="3"/>
      <c r="C227" s="3"/>
      <c r="D227" s="3"/>
      <c r="E227" s="34"/>
      <c r="F227" s="3"/>
    </row>
    <row r="228" spans="1:6" ht="15.75">
      <c r="A228" s="3"/>
      <c r="B228" s="3"/>
      <c r="C228" s="3"/>
      <c r="D228" s="3"/>
      <c r="E228" s="34"/>
      <c r="F228" s="3"/>
    </row>
    <row r="229" spans="1:6" ht="15.75">
      <c r="A229" s="3"/>
      <c r="B229" s="3"/>
      <c r="C229" s="3"/>
      <c r="D229" s="3"/>
      <c r="E229" s="34"/>
      <c r="F229" s="3"/>
    </row>
    <row r="230" spans="1:6" ht="15.75">
      <c r="A230" s="3"/>
      <c r="B230" s="3"/>
      <c r="C230" s="3"/>
      <c r="D230" s="3"/>
      <c r="E230" s="34"/>
      <c r="F230" s="3"/>
    </row>
    <row r="231" spans="1:6" ht="15.75">
      <c r="A231" s="3"/>
      <c r="B231" s="3"/>
      <c r="C231" s="3"/>
      <c r="D231" s="3"/>
      <c r="E231" s="34"/>
      <c r="F231" s="3"/>
    </row>
    <row r="232" spans="1:6" ht="15.75">
      <c r="A232" s="3"/>
      <c r="B232" s="3"/>
      <c r="C232" s="3"/>
      <c r="D232" s="3"/>
      <c r="E232" s="34"/>
      <c r="F232" s="3"/>
    </row>
    <row r="233" spans="1:6" ht="15.75">
      <c r="A233" s="3"/>
      <c r="B233" s="3"/>
      <c r="C233" s="3"/>
      <c r="D233" s="3"/>
      <c r="E233" s="34"/>
      <c r="F233" s="3"/>
    </row>
    <row r="234" spans="1:6" ht="15.75">
      <c r="A234" s="3"/>
      <c r="B234" s="3"/>
      <c r="C234" s="3"/>
      <c r="D234" s="3"/>
      <c r="E234" s="34"/>
      <c r="F234" s="3"/>
    </row>
    <row r="235" spans="1:6" ht="15.75">
      <c r="A235" s="3"/>
      <c r="B235" s="3"/>
      <c r="C235" s="3"/>
      <c r="D235" s="3"/>
      <c r="E235" s="34"/>
      <c r="F235" s="3"/>
    </row>
    <row r="236" spans="1:6" ht="15.75">
      <c r="A236" s="3"/>
      <c r="B236" s="3"/>
      <c r="C236" s="3"/>
      <c r="D236" s="3"/>
      <c r="E236" s="34"/>
      <c r="F236" s="3"/>
    </row>
    <row r="237" spans="1:6" ht="15.75">
      <c r="A237" s="3"/>
      <c r="B237" s="3"/>
      <c r="C237" s="3"/>
      <c r="D237" s="3"/>
      <c r="E237" s="34"/>
      <c r="F237" s="3"/>
    </row>
    <row r="238" spans="1:6" ht="15.75">
      <c r="A238" s="3"/>
      <c r="B238" s="3"/>
      <c r="C238" s="3"/>
      <c r="D238" s="3"/>
      <c r="E238" s="34"/>
      <c r="F238" s="3"/>
    </row>
    <row r="239" spans="1:6" ht="15.75">
      <c r="A239" s="3"/>
      <c r="B239" s="3"/>
      <c r="C239" s="3"/>
      <c r="D239" s="3"/>
      <c r="E239" s="34"/>
      <c r="F239" s="3"/>
    </row>
    <row r="240" spans="1:6" ht="15.75">
      <c r="A240" s="3"/>
      <c r="B240" s="3"/>
      <c r="C240" s="3"/>
      <c r="D240" s="3"/>
      <c r="E240" s="34"/>
      <c r="F240" s="3"/>
    </row>
    <row r="241" spans="1:6" ht="15.75">
      <c r="A241" s="3"/>
      <c r="B241" s="3"/>
      <c r="C241" s="3"/>
      <c r="D241" s="3"/>
      <c r="E241" s="34"/>
      <c r="F241" s="3"/>
    </row>
    <row r="242" spans="1:6" ht="15.75">
      <c r="A242" s="3"/>
      <c r="B242" s="3"/>
      <c r="C242" s="3"/>
      <c r="D242" s="3"/>
      <c r="E242" s="34"/>
      <c r="F242" s="3"/>
    </row>
    <row r="243" spans="1:6" ht="15.75">
      <c r="A243" s="3"/>
      <c r="B243" s="3"/>
      <c r="C243" s="3"/>
      <c r="D243" s="3"/>
      <c r="E243" s="34"/>
      <c r="F243" s="3"/>
    </row>
    <row r="244" spans="1:6" ht="15.75">
      <c r="A244" s="3"/>
      <c r="B244" s="3"/>
      <c r="C244" s="3"/>
      <c r="D244" s="3"/>
      <c r="E244" s="34"/>
      <c r="F244" s="3"/>
    </row>
    <row r="245" spans="1:6" ht="15.75">
      <c r="A245" s="3"/>
      <c r="B245" s="3"/>
      <c r="C245" s="3"/>
      <c r="D245" s="3"/>
      <c r="E245" s="34"/>
      <c r="F245" s="3"/>
    </row>
    <row r="246" spans="1:6" ht="15.75">
      <c r="A246" s="3"/>
      <c r="B246" s="3"/>
      <c r="C246" s="3"/>
      <c r="D246" s="3"/>
      <c r="E246" s="34"/>
      <c r="F246" s="3"/>
    </row>
  </sheetData>
  <sheetProtection algorithmName="SHA-512" hashValue="3Ni3Pfv71yTT8nyB+qjqve2K10byBjWiiPBDXjNrSvqftUFacEjf/qj5U3TtGyQA/O9lEmMfLmzTKTXXhtMDFA==" saltValue="o79Ev3vhXY6MiDiIpkFbRQ==" spinCount="100000" sheet="1" objects="1" scenarios="1"/>
  <mergeCells count="2">
    <mergeCell ref="B2:D2"/>
    <mergeCell ref="B28:D28"/>
  </mergeCells>
  <pageMargins left="0.70866141732283472" right="0.70866141732283472" top="0.74803149606299213" bottom="0.74803149606299213" header="0.31496062992125984" footer="0.31496062992125984"/>
  <pageSetup paperSize="9" scale="78" fitToHeight="0" orientation="portrait" r:id="rId1"/>
  <headerFooter>
    <oddHeader>&amp;L&amp;"Arial,Navadno"APROKSIMATIVNI PREDRAČUN&amp;C&amp;"Arial,Navadno"ŠPORTNI PARK CERKNO&amp;R&amp;"Arial,Navadno"03.02.2025</oddHeader>
    <oddFooter>&amp;R&amp;"Arial,Navadno"&amp;P/3</oddFooter>
  </headerFooter>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BB612-66C9-4526-BAD8-87DECCAC1F96}">
  <dimension ref="A2:F129"/>
  <sheetViews>
    <sheetView tabSelected="1" topLeftCell="A112" zoomScale="130" zoomScaleNormal="130" zoomScaleSheetLayoutView="130" workbookViewId="0">
      <selection activeCell="E19" sqref="E19"/>
    </sheetView>
  </sheetViews>
  <sheetFormatPr defaultRowHeight="12"/>
  <cols>
    <col min="1" max="1" width="4.85546875" style="42" bestFit="1" customWidth="1"/>
    <col min="2" max="2" width="44.7109375" style="64" customWidth="1"/>
    <col min="3" max="3" width="9.140625" style="42" customWidth="1"/>
    <col min="4" max="4" width="8.7109375" style="42" customWidth="1"/>
    <col min="5" max="6" width="12.7109375" style="42" customWidth="1"/>
    <col min="7" max="16384" width="9.140625" style="42"/>
  </cols>
  <sheetData>
    <row r="2" spans="1:6" ht="18">
      <c r="B2" s="43" t="s">
        <v>85</v>
      </c>
      <c r="C2" s="44"/>
      <c r="D2" s="44"/>
      <c r="E2" s="45"/>
      <c r="F2" s="46"/>
    </row>
    <row r="3" spans="1:6" ht="18.75">
      <c r="A3" s="47"/>
      <c r="B3" s="48" t="s">
        <v>107</v>
      </c>
      <c r="C3" s="44"/>
      <c r="D3" s="44"/>
      <c r="E3" s="45"/>
      <c r="F3" s="46"/>
    </row>
    <row r="4" spans="1:6" ht="15">
      <c r="B4" s="49" t="s">
        <v>78</v>
      </c>
      <c r="C4" s="50"/>
    </row>
    <row r="5" spans="1:6" ht="15">
      <c r="B5" s="51" t="s">
        <v>99</v>
      </c>
      <c r="C5" s="52">
        <v>160</v>
      </c>
      <c r="D5" s="52" t="s">
        <v>1</v>
      </c>
      <c r="E5" s="52" t="s">
        <v>79</v>
      </c>
    </row>
    <row r="6" spans="1:6" ht="15">
      <c r="B6" s="53" t="s">
        <v>100</v>
      </c>
      <c r="C6" s="54">
        <v>228</v>
      </c>
      <c r="D6" s="52" t="s">
        <v>1</v>
      </c>
      <c r="E6" s="55" t="s">
        <v>25</v>
      </c>
    </row>
    <row r="7" spans="1:6" ht="15">
      <c r="B7" s="53" t="s">
        <v>101</v>
      </c>
      <c r="C7" s="54">
        <v>28</v>
      </c>
      <c r="D7" s="52" t="s">
        <v>1</v>
      </c>
      <c r="E7" s="55" t="s">
        <v>25</v>
      </c>
    </row>
    <row r="8" spans="1:6" ht="15.75">
      <c r="B8" s="56" t="s">
        <v>102</v>
      </c>
      <c r="C8" s="50">
        <f>+SUM(C5:C7)</f>
        <v>416</v>
      </c>
      <c r="D8" s="57" t="s">
        <v>1</v>
      </c>
    </row>
    <row r="9" spans="1:6">
      <c r="B9" s="48"/>
      <c r="C9" s="58"/>
      <c r="D9" s="58"/>
      <c r="E9" s="58"/>
    </row>
    <row r="10" spans="1:6" ht="24">
      <c r="A10" s="59"/>
      <c r="B10" s="60" t="s">
        <v>10</v>
      </c>
      <c r="C10" s="61" t="s">
        <v>6</v>
      </c>
      <c r="D10" s="62" t="s">
        <v>7</v>
      </c>
      <c r="E10" s="62" t="s">
        <v>8</v>
      </c>
      <c r="F10" s="63" t="s">
        <v>9</v>
      </c>
    </row>
    <row r="11" spans="1:6" ht="18.75">
      <c r="A11" s="47"/>
      <c r="C11" s="65"/>
      <c r="D11" s="65"/>
      <c r="E11" s="66"/>
      <c r="F11" s="46"/>
    </row>
    <row r="12" spans="1:6">
      <c r="A12" s="67" t="s">
        <v>5</v>
      </c>
      <c r="B12" s="68" t="s">
        <v>40</v>
      </c>
      <c r="C12" s="69"/>
      <c r="D12" s="70"/>
      <c r="E12" s="71"/>
      <c r="F12" s="72"/>
    </row>
    <row r="13" spans="1:6">
      <c r="A13" s="67"/>
      <c r="B13" s="68"/>
      <c r="C13" s="69"/>
      <c r="D13" s="70"/>
      <c r="E13" s="71"/>
      <c r="F13" s="72"/>
    </row>
    <row r="14" spans="1:6">
      <c r="A14" s="73" t="s">
        <v>13</v>
      </c>
      <c r="B14" s="74" t="s">
        <v>21</v>
      </c>
      <c r="C14" s="75" t="s">
        <v>11</v>
      </c>
      <c r="D14" s="76">
        <v>1</v>
      </c>
      <c r="E14" s="5">
        <v>0</v>
      </c>
      <c r="F14" s="46">
        <f>D14*E14</f>
        <v>0</v>
      </c>
    </row>
    <row r="15" spans="1:6">
      <c r="A15" s="73"/>
      <c r="B15" s="77"/>
      <c r="C15" s="75"/>
      <c r="D15" s="76"/>
      <c r="E15" s="71"/>
      <c r="F15" s="46"/>
    </row>
    <row r="16" spans="1:6" ht="36">
      <c r="A16" s="73" t="s">
        <v>14</v>
      </c>
      <c r="B16" s="78" t="s">
        <v>75</v>
      </c>
      <c r="C16" s="79" t="s">
        <v>0</v>
      </c>
      <c r="D16" s="71">
        <v>1</v>
      </c>
      <c r="E16" s="5">
        <v>0</v>
      </c>
      <c r="F16" s="46">
        <f>D16*E16</f>
        <v>0</v>
      </c>
    </row>
    <row r="17" spans="1:6">
      <c r="A17" s="73"/>
      <c r="B17" s="78"/>
      <c r="C17" s="79"/>
      <c r="D17" s="71"/>
      <c r="E17" s="71"/>
      <c r="F17" s="46"/>
    </row>
    <row r="18" spans="1:6">
      <c r="A18" s="73" t="s">
        <v>18</v>
      </c>
      <c r="B18" s="74" t="s">
        <v>24</v>
      </c>
      <c r="C18" s="79" t="s">
        <v>0</v>
      </c>
      <c r="D18" s="71">
        <v>1</v>
      </c>
      <c r="E18" s="5">
        <v>0</v>
      </c>
      <c r="F18" s="46">
        <f>D18*E18</f>
        <v>0</v>
      </c>
    </row>
    <row r="19" spans="1:6">
      <c r="A19" s="73"/>
      <c r="B19" s="74"/>
      <c r="C19" s="79"/>
      <c r="D19" s="71"/>
      <c r="E19" s="71"/>
      <c r="F19" s="46"/>
    </row>
    <row r="20" spans="1:6" ht="24">
      <c r="A20" s="73" t="s">
        <v>15</v>
      </c>
      <c r="B20" s="74" t="s">
        <v>41</v>
      </c>
      <c r="C20" s="79" t="s">
        <v>0</v>
      </c>
      <c r="D20" s="71">
        <v>1</v>
      </c>
      <c r="E20" s="5">
        <v>0</v>
      </c>
      <c r="F20" s="46">
        <f>D20*E20</f>
        <v>0</v>
      </c>
    </row>
    <row r="21" spans="1:6">
      <c r="A21" s="80"/>
      <c r="B21" s="81"/>
      <c r="C21" s="82"/>
      <c r="D21" s="83"/>
      <c r="E21" s="84"/>
      <c r="F21" s="85"/>
    </row>
    <row r="22" spans="1:6">
      <c r="A22" s="86"/>
      <c r="B22" s="87"/>
      <c r="C22" s="88"/>
      <c r="D22" s="89"/>
      <c r="E22" s="90"/>
      <c r="F22" s="91"/>
    </row>
    <row r="23" spans="1:6">
      <c r="A23" s="73"/>
      <c r="B23" s="68" t="s">
        <v>51</v>
      </c>
      <c r="C23" s="92"/>
      <c r="D23" s="93"/>
      <c r="E23" s="71"/>
      <c r="F23" s="94">
        <f>+SUM(F12:F21)</f>
        <v>0</v>
      </c>
    </row>
    <row r="24" spans="1:6" ht="18.75">
      <c r="A24" s="95"/>
      <c r="B24" s="68"/>
      <c r="C24" s="65"/>
      <c r="D24" s="65"/>
      <c r="E24" s="66"/>
      <c r="F24" s="46"/>
    </row>
    <row r="25" spans="1:6" ht="15.75">
      <c r="A25" s="96" t="s">
        <v>4</v>
      </c>
      <c r="B25" s="68" t="s">
        <v>53</v>
      </c>
      <c r="C25" s="65"/>
      <c r="D25" s="65"/>
      <c r="E25" s="66"/>
      <c r="F25" s="46"/>
    </row>
    <row r="26" spans="1:6" ht="18.75">
      <c r="A26" s="95"/>
      <c r="B26" s="68"/>
      <c r="C26" s="65"/>
      <c r="D26" s="65"/>
      <c r="E26" s="66"/>
      <c r="F26" s="46"/>
    </row>
    <row r="27" spans="1:6" ht="36">
      <c r="A27" s="73" t="s">
        <v>13</v>
      </c>
      <c r="B27" s="74" t="s">
        <v>54</v>
      </c>
      <c r="C27" s="79" t="s">
        <v>2</v>
      </c>
      <c r="D27" s="71">
        <v>25</v>
      </c>
      <c r="E27" s="5">
        <v>0</v>
      </c>
      <c r="F27" s="46">
        <f>+D27*E27</f>
        <v>0</v>
      </c>
    </row>
    <row r="28" spans="1:6" ht="18.75">
      <c r="A28" s="95"/>
      <c r="B28" s="68"/>
      <c r="C28" s="65"/>
      <c r="D28" s="65"/>
      <c r="E28" s="66"/>
      <c r="F28" s="46"/>
    </row>
    <row r="29" spans="1:6" ht="48">
      <c r="A29" s="73" t="s">
        <v>14</v>
      </c>
      <c r="B29" s="68" t="s">
        <v>86</v>
      </c>
      <c r="C29" s="79" t="s">
        <v>11</v>
      </c>
      <c r="D29" s="71">
        <v>2</v>
      </c>
      <c r="E29" s="5">
        <v>0</v>
      </c>
      <c r="F29" s="46">
        <f>+D29*E29</f>
        <v>0</v>
      </c>
    </row>
    <row r="30" spans="1:6" ht="18.75">
      <c r="A30" s="95"/>
      <c r="B30" s="68"/>
      <c r="C30" s="65"/>
      <c r="D30" s="65"/>
      <c r="E30" s="66"/>
      <c r="F30" s="46"/>
    </row>
    <row r="31" spans="1:6" ht="48">
      <c r="A31" s="73" t="s">
        <v>18</v>
      </c>
      <c r="B31" s="68" t="s">
        <v>87</v>
      </c>
      <c r="C31" s="79" t="s">
        <v>11</v>
      </c>
      <c r="D31" s="71">
        <v>2</v>
      </c>
      <c r="E31" s="5">
        <v>0</v>
      </c>
      <c r="F31" s="46">
        <f>+D31*E31</f>
        <v>0</v>
      </c>
    </row>
    <row r="32" spans="1:6" ht="18.75">
      <c r="A32" s="95"/>
      <c r="B32" s="68"/>
      <c r="C32" s="65"/>
      <c r="D32" s="65"/>
      <c r="E32" s="66"/>
      <c r="F32" s="46"/>
    </row>
    <row r="33" spans="1:6" ht="48">
      <c r="A33" s="73" t="s">
        <v>15</v>
      </c>
      <c r="B33" s="68" t="s">
        <v>88</v>
      </c>
      <c r="C33" s="79" t="s">
        <v>2</v>
      </c>
      <c r="D33" s="71">
        <v>8</v>
      </c>
      <c r="E33" s="5">
        <v>0</v>
      </c>
      <c r="F33" s="46">
        <f>+D33*E33</f>
        <v>0</v>
      </c>
    </row>
    <row r="34" spans="1:6" ht="18.75">
      <c r="A34" s="97"/>
      <c r="B34" s="98"/>
      <c r="C34" s="99"/>
      <c r="D34" s="99"/>
      <c r="E34" s="100"/>
      <c r="F34" s="101"/>
    </row>
    <row r="35" spans="1:6" ht="9.75" customHeight="1">
      <c r="A35" s="102"/>
      <c r="B35" s="103"/>
      <c r="C35" s="104"/>
      <c r="D35" s="104"/>
      <c r="E35" s="105"/>
      <c r="F35" s="101"/>
    </row>
    <row r="36" spans="1:6">
      <c r="A36" s="73"/>
      <c r="B36" s="68" t="s">
        <v>55</v>
      </c>
      <c r="C36" s="92"/>
      <c r="D36" s="93"/>
      <c r="E36" s="71"/>
      <c r="F36" s="106">
        <f>+SUM(F25:F33)</f>
        <v>0</v>
      </c>
    </row>
    <row r="37" spans="1:6" ht="18.75">
      <c r="A37" s="95"/>
      <c r="B37" s="68"/>
      <c r="C37" s="65"/>
      <c r="D37" s="65"/>
      <c r="E37" s="66"/>
      <c r="F37" s="46"/>
    </row>
    <row r="38" spans="1:6" ht="15.75">
      <c r="A38" s="96" t="s">
        <v>3</v>
      </c>
      <c r="B38" s="68" t="s">
        <v>52</v>
      </c>
      <c r="C38" s="65"/>
      <c r="D38" s="65"/>
      <c r="E38" s="66"/>
      <c r="F38" s="46"/>
    </row>
    <row r="39" spans="1:6" ht="18.75">
      <c r="A39" s="95"/>
      <c r="B39" s="68"/>
      <c r="C39" s="65"/>
      <c r="D39" s="65"/>
      <c r="E39" s="66"/>
      <c r="F39" s="46"/>
    </row>
    <row r="40" spans="1:6">
      <c r="A40" s="96" t="s">
        <v>56</v>
      </c>
      <c r="B40" s="68" t="s">
        <v>45</v>
      </c>
      <c r="C40" s="107"/>
      <c r="D40" s="71"/>
      <c r="E40" s="71"/>
      <c r="F40" s="46"/>
    </row>
    <row r="41" spans="1:6">
      <c r="A41" s="108"/>
      <c r="B41" s="109"/>
      <c r="C41" s="107"/>
      <c r="D41" s="71"/>
      <c r="E41" s="71"/>
      <c r="F41" s="46"/>
    </row>
    <row r="42" spans="1:6">
      <c r="A42" s="96" t="s">
        <v>13</v>
      </c>
      <c r="B42" s="74" t="s">
        <v>39</v>
      </c>
      <c r="C42" s="79" t="s">
        <v>1</v>
      </c>
      <c r="D42" s="71">
        <v>228</v>
      </c>
      <c r="E42" s="5">
        <v>0</v>
      </c>
      <c r="F42" s="46">
        <f>+D42*E42</f>
        <v>0</v>
      </c>
    </row>
    <row r="43" spans="1:6">
      <c r="A43" s="73"/>
      <c r="B43" s="68"/>
      <c r="C43" s="79"/>
      <c r="D43" s="71"/>
      <c r="E43" s="71"/>
      <c r="F43" s="46"/>
    </row>
    <row r="44" spans="1:6">
      <c r="A44" s="96" t="s">
        <v>14</v>
      </c>
      <c r="B44" s="74" t="s">
        <v>42</v>
      </c>
      <c r="C44" s="79" t="s">
        <v>2</v>
      </c>
      <c r="D44" s="71">
        <v>10</v>
      </c>
      <c r="E44" s="5">
        <v>0</v>
      </c>
      <c r="F44" s="46">
        <f>+D44*E44</f>
        <v>0</v>
      </c>
    </row>
    <row r="45" spans="1:6">
      <c r="A45" s="73"/>
      <c r="B45" s="74"/>
      <c r="C45" s="79"/>
      <c r="D45" s="71"/>
      <c r="E45" s="71"/>
      <c r="F45" s="46"/>
    </row>
    <row r="46" spans="1:6" ht="24">
      <c r="A46" s="96" t="s">
        <v>18</v>
      </c>
      <c r="B46" s="68" t="s">
        <v>43</v>
      </c>
      <c r="C46" s="110"/>
      <c r="D46" s="111"/>
      <c r="E46" s="111"/>
      <c r="F46" s="112"/>
    </row>
    <row r="47" spans="1:6" ht="48">
      <c r="A47" s="96"/>
      <c r="B47" s="74" t="s">
        <v>44</v>
      </c>
      <c r="C47" s="79" t="s">
        <v>1</v>
      </c>
      <c r="D47" s="71">
        <v>228</v>
      </c>
      <c r="E47" s="5">
        <v>0</v>
      </c>
      <c r="F47" s="46">
        <f>+D47*E47</f>
        <v>0</v>
      </c>
    </row>
    <row r="48" spans="1:6">
      <c r="A48" s="86"/>
      <c r="B48" s="113"/>
      <c r="C48" s="79"/>
      <c r="D48" s="71"/>
      <c r="E48" s="71"/>
      <c r="F48" s="46"/>
    </row>
    <row r="49" spans="1:6">
      <c r="A49" s="96" t="s">
        <v>15</v>
      </c>
      <c r="B49" s="68" t="s">
        <v>38</v>
      </c>
      <c r="C49" s="79"/>
      <c r="D49" s="71"/>
      <c r="E49" s="71"/>
      <c r="F49" s="46"/>
    </row>
    <row r="50" spans="1:6">
      <c r="A50" s="73"/>
      <c r="B50" s="114" t="s">
        <v>46</v>
      </c>
      <c r="C50" s="79" t="s">
        <v>2</v>
      </c>
      <c r="D50" s="71">
        <v>300</v>
      </c>
      <c r="E50" s="5">
        <v>0</v>
      </c>
      <c r="F50" s="46">
        <f>+D50*E50</f>
        <v>0</v>
      </c>
    </row>
    <row r="51" spans="1:6">
      <c r="A51" s="73"/>
      <c r="B51" s="114"/>
      <c r="C51" s="79"/>
      <c r="D51" s="71"/>
      <c r="E51" s="71"/>
      <c r="F51" s="46"/>
    </row>
    <row r="52" spans="1:6" ht="24">
      <c r="A52" s="96" t="s">
        <v>16</v>
      </c>
      <c r="B52" s="74" t="s">
        <v>89</v>
      </c>
      <c r="C52" s="79" t="s">
        <v>11</v>
      </c>
      <c r="D52" s="71">
        <v>1</v>
      </c>
      <c r="E52" s="5">
        <v>0</v>
      </c>
      <c r="F52" s="46">
        <f>+D52*E52</f>
        <v>0</v>
      </c>
    </row>
    <row r="53" spans="1:6">
      <c r="A53" s="80"/>
      <c r="B53" s="81"/>
      <c r="C53" s="115"/>
      <c r="D53" s="84"/>
      <c r="E53" s="84"/>
      <c r="F53" s="116"/>
    </row>
    <row r="54" spans="1:6">
      <c r="A54" s="73"/>
      <c r="B54" s="74"/>
      <c r="C54" s="79"/>
      <c r="D54" s="71"/>
      <c r="E54" s="71"/>
      <c r="F54" s="46"/>
    </row>
    <row r="55" spans="1:6">
      <c r="A55" s="73"/>
      <c r="B55" s="68" t="s">
        <v>57</v>
      </c>
      <c r="C55" s="79"/>
      <c r="D55" s="71"/>
      <c r="E55" s="71"/>
      <c r="F55" s="117">
        <f>+SUM(F40:F53)</f>
        <v>0</v>
      </c>
    </row>
    <row r="56" spans="1:6">
      <c r="A56" s="73"/>
      <c r="B56" s="68"/>
      <c r="C56" s="79"/>
      <c r="D56" s="71"/>
      <c r="E56" s="71"/>
      <c r="F56" s="46"/>
    </row>
    <row r="57" spans="1:6">
      <c r="A57" s="96" t="s">
        <v>58</v>
      </c>
      <c r="B57" s="68" t="s">
        <v>76</v>
      </c>
      <c r="C57" s="79"/>
      <c r="D57" s="71"/>
      <c r="E57" s="71"/>
      <c r="F57" s="46"/>
    </row>
    <row r="58" spans="1:6">
      <c r="A58" s="73"/>
      <c r="B58" s="68"/>
      <c r="C58" s="107"/>
      <c r="D58" s="71"/>
      <c r="E58" s="71"/>
      <c r="F58" s="46"/>
    </row>
    <row r="59" spans="1:6" ht="24">
      <c r="A59" s="73" t="s">
        <v>13</v>
      </c>
      <c r="B59" s="74" t="s">
        <v>77</v>
      </c>
      <c r="C59" s="79" t="s">
        <v>1</v>
      </c>
      <c r="D59" s="71">
        <v>28</v>
      </c>
      <c r="E59" s="5">
        <v>0</v>
      </c>
      <c r="F59" s="46">
        <f>+D59*E59</f>
        <v>0</v>
      </c>
    </row>
    <row r="60" spans="1:6">
      <c r="A60" s="73"/>
      <c r="B60" s="68"/>
      <c r="C60" s="79"/>
      <c r="D60" s="71"/>
      <c r="E60" s="71"/>
      <c r="F60" s="46"/>
    </row>
    <row r="61" spans="1:6" ht="36">
      <c r="A61" s="73" t="s">
        <v>14</v>
      </c>
      <c r="B61" s="74" t="s">
        <v>47</v>
      </c>
      <c r="C61" s="79" t="s">
        <v>2</v>
      </c>
      <c r="D61" s="71">
        <v>25</v>
      </c>
      <c r="E61" s="5">
        <v>0</v>
      </c>
      <c r="F61" s="46">
        <f>+D61*E61</f>
        <v>0</v>
      </c>
    </row>
    <row r="62" spans="1:6">
      <c r="A62" s="73"/>
      <c r="B62" s="74"/>
      <c r="C62" s="79"/>
      <c r="D62" s="71"/>
      <c r="E62" s="71"/>
      <c r="F62" s="46"/>
    </row>
    <row r="63" spans="1:6" ht="24">
      <c r="A63" s="73" t="s">
        <v>18</v>
      </c>
      <c r="B63" s="68" t="s">
        <v>43</v>
      </c>
      <c r="C63" s="110"/>
      <c r="D63" s="111"/>
      <c r="E63" s="111"/>
      <c r="F63" s="112"/>
    </row>
    <row r="64" spans="1:6" ht="48">
      <c r="A64" s="73"/>
      <c r="B64" s="74" t="s">
        <v>44</v>
      </c>
      <c r="C64" s="79" t="s">
        <v>1</v>
      </c>
      <c r="D64" s="71">
        <v>28</v>
      </c>
      <c r="E64" s="5">
        <v>0</v>
      </c>
      <c r="F64" s="46">
        <f>+D64*E64</f>
        <v>0</v>
      </c>
    </row>
    <row r="65" spans="1:6">
      <c r="A65" s="73"/>
      <c r="B65" s="74"/>
      <c r="C65" s="79"/>
      <c r="D65" s="71"/>
      <c r="E65" s="71"/>
      <c r="F65" s="46"/>
    </row>
    <row r="66" spans="1:6" ht="36">
      <c r="A66" s="73" t="s">
        <v>15</v>
      </c>
      <c r="B66" s="68" t="s">
        <v>90</v>
      </c>
      <c r="C66" s="79" t="s">
        <v>48</v>
      </c>
      <c r="D66" s="71">
        <v>8</v>
      </c>
      <c r="E66" s="5">
        <v>0</v>
      </c>
      <c r="F66" s="46">
        <f>+D66*E66</f>
        <v>0</v>
      </c>
    </row>
    <row r="67" spans="1:6">
      <c r="A67" s="118"/>
      <c r="B67" s="119"/>
      <c r="C67" s="120"/>
      <c r="D67" s="120"/>
      <c r="E67" s="120"/>
      <c r="F67" s="120"/>
    </row>
    <row r="68" spans="1:6">
      <c r="A68" s="73"/>
      <c r="B68" s="74"/>
      <c r="C68" s="79"/>
      <c r="D68" s="71"/>
      <c r="E68" s="71"/>
      <c r="F68" s="46"/>
    </row>
    <row r="69" spans="1:6">
      <c r="A69" s="121"/>
      <c r="B69" s="68" t="s">
        <v>59</v>
      </c>
      <c r="C69" s="79"/>
      <c r="D69" s="71"/>
      <c r="E69" s="71"/>
      <c r="F69" s="117">
        <f>+SUM(F57:F67)</f>
        <v>0</v>
      </c>
    </row>
    <row r="70" spans="1:6">
      <c r="B70" s="74"/>
      <c r="C70" s="79"/>
      <c r="D70" s="71"/>
      <c r="E70" s="71"/>
      <c r="F70" s="46"/>
    </row>
    <row r="71" spans="1:6">
      <c r="A71" s="96" t="s">
        <v>60</v>
      </c>
      <c r="B71" s="68" t="s">
        <v>68</v>
      </c>
      <c r="C71" s="79"/>
      <c r="D71" s="71"/>
      <c r="E71" s="71"/>
      <c r="F71" s="46"/>
    </row>
    <row r="72" spans="1:6">
      <c r="B72" s="74"/>
      <c r="C72" s="79"/>
      <c r="D72" s="71"/>
      <c r="E72" s="71"/>
      <c r="F72" s="46"/>
    </row>
    <row r="73" spans="1:6" ht="47.45" customHeight="1">
      <c r="A73" s="73"/>
      <c r="B73" s="74" t="s">
        <v>108</v>
      </c>
      <c r="C73" s="79"/>
      <c r="D73" s="71"/>
      <c r="E73" s="71"/>
      <c r="F73" s="46"/>
    </row>
    <row r="74" spans="1:6">
      <c r="A74" s="73"/>
      <c r="B74" s="74"/>
      <c r="C74" s="107"/>
      <c r="D74" s="71"/>
      <c r="E74" s="71"/>
      <c r="F74" s="46"/>
    </row>
    <row r="75" spans="1:6" ht="24">
      <c r="A75" s="73" t="s">
        <v>13</v>
      </c>
      <c r="B75" s="122" t="s">
        <v>91</v>
      </c>
      <c r="C75" s="79" t="s">
        <v>0</v>
      </c>
      <c r="D75" s="71">
        <v>1</v>
      </c>
      <c r="E75" s="5">
        <v>0</v>
      </c>
      <c r="F75" s="46">
        <f>+D75*E75</f>
        <v>0</v>
      </c>
    </row>
    <row r="76" spans="1:6">
      <c r="A76" s="108"/>
      <c r="B76" s="109"/>
      <c r="C76" s="107"/>
      <c r="D76" s="71"/>
      <c r="E76" s="71"/>
      <c r="F76" s="46"/>
    </row>
    <row r="77" spans="1:6">
      <c r="A77" s="73" t="s">
        <v>14</v>
      </c>
      <c r="B77" s="122" t="s">
        <v>49</v>
      </c>
    </row>
    <row r="78" spans="1:6" ht="24">
      <c r="A78" s="73"/>
      <c r="B78" s="78" t="s">
        <v>50</v>
      </c>
      <c r="C78" s="79" t="s">
        <v>48</v>
      </c>
      <c r="D78" s="71">
        <v>22</v>
      </c>
      <c r="E78" s="5">
        <v>0</v>
      </c>
      <c r="F78" s="46">
        <f t="shared" ref="F78:F83" si="0">+D78*E78</f>
        <v>0</v>
      </c>
    </row>
    <row r="79" spans="1:6" ht="24">
      <c r="A79" s="73"/>
      <c r="B79" s="78" t="s">
        <v>30</v>
      </c>
      <c r="C79" s="79" t="s">
        <v>48</v>
      </c>
      <c r="D79" s="71">
        <v>30</v>
      </c>
      <c r="E79" s="5">
        <v>0</v>
      </c>
      <c r="F79" s="46">
        <f t="shared" si="0"/>
        <v>0</v>
      </c>
    </row>
    <row r="80" spans="1:6" ht="24">
      <c r="A80" s="73"/>
      <c r="B80" s="78" t="s">
        <v>31</v>
      </c>
      <c r="C80" s="79" t="s">
        <v>48</v>
      </c>
      <c r="D80" s="71">
        <v>52</v>
      </c>
      <c r="E80" s="5">
        <v>0</v>
      </c>
      <c r="F80" s="46">
        <f t="shared" si="0"/>
        <v>0</v>
      </c>
    </row>
    <row r="81" spans="1:6">
      <c r="A81" s="73"/>
      <c r="B81" s="78" t="s">
        <v>32</v>
      </c>
      <c r="C81" s="79" t="s">
        <v>1</v>
      </c>
      <c r="D81" s="71">
        <v>160</v>
      </c>
      <c r="E81" s="5">
        <v>0</v>
      </c>
      <c r="F81" s="46">
        <f t="shared" si="0"/>
        <v>0</v>
      </c>
    </row>
    <row r="82" spans="1:6" ht="24">
      <c r="A82" s="73"/>
      <c r="B82" s="74" t="s">
        <v>33</v>
      </c>
      <c r="C82" s="79" t="s">
        <v>48</v>
      </c>
      <c r="D82" s="71">
        <f>160*0.2</f>
        <v>32</v>
      </c>
      <c r="E82" s="5">
        <v>0</v>
      </c>
      <c r="F82" s="46">
        <f t="shared" si="0"/>
        <v>0</v>
      </c>
    </row>
    <row r="83" spans="1:6" ht="96">
      <c r="A83" s="73"/>
      <c r="B83" s="78" t="s">
        <v>34</v>
      </c>
      <c r="C83" s="79" t="s">
        <v>1</v>
      </c>
      <c r="D83" s="71">
        <v>120</v>
      </c>
      <c r="E83" s="5">
        <v>0</v>
      </c>
      <c r="F83" s="46">
        <f t="shared" si="0"/>
        <v>0</v>
      </c>
    </row>
    <row r="84" spans="1:6">
      <c r="A84" s="73"/>
      <c r="B84" s="122"/>
      <c r="C84" s="79"/>
      <c r="D84" s="71"/>
      <c r="E84" s="71"/>
      <c r="F84" s="46"/>
    </row>
    <row r="85" spans="1:6" ht="48">
      <c r="A85" s="73" t="s">
        <v>18</v>
      </c>
      <c r="B85" s="74" t="s">
        <v>29</v>
      </c>
      <c r="C85" s="79" t="s">
        <v>2</v>
      </c>
      <c r="D85" s="71">
        <v>22</v>
      </c>
      <c r="E85" s="5">
        <v>0</v>
      </c>
      <c r="F85" s="46">
        <f>+D85*E85</f>
        <v>0</v>
      </c>
    </row>
    <row r="86" spans="1:6">
      <c r="A86" s="73"/>
      <c r="B86" s="122"/>
      <c r="C86" s="79"/>
      <c r="D86" s="71"/>
      <c r="E86" s="71"/>
      <c r="F86" s="46"/>
    </row>
    <row r="87" spans="1:6" ht="24">
      <c r="A87" s="73" t="s">
        <v>15</v>
      </c>
      <c r="B87" s="68" t="s">
        <v>43</v>
      </c>
      <c r="C87" s="110"/>
      <c r="D87" s="111"/>
      <c r="E87" s="111"/>
      <c r="F87" s="112"/>
    </row>
    <row r="88" spans="1:6" ht="48">
      <c r="A88" s="96"/>
      <c r="B88" s="74" t="s">
        <v>44</v>
      </c>
      <c r="C88" s="79" t="s">
        <v>1</v>
      </c>
      <c r="D88" s="71">
        <v>120</v>
      </c>
      <c r="E88" s="5">
        <v>0</v>
      </c>
      <c r="F88" s="46">
        <f>+D88*E88</f>
        <v>0</v>
      </c>
    </row>
    <row r="89" spans="1:6">
      <c r="A89" s="96"/>
      <c r="B89" s="74"/>
      <c r="C89" s="79"/>
      <c r="D89" s="71"/>
      <c r="E89" s="71"/>
      <c r="F89" s="46"/>
    </row>
    <row r="90" spans="1:6" ht="36">
      <c r="A90" s="73" t="s">
        <v>16</v>
      </c>
      <c r="B90" s="74" t="s">
        <v>61</v>
      </c>
      <c r="C90" s="79" t="s">
        <v>1</v>
      </c>
      <c r="D90" s="71">
        <v>36</v>
      </c>
      <c r="E90" s="5">
        <v>0</v>
      </c>
      <c r="F90" s="46">
        <f>+D90*E90</f>
        <v>0</v>
      </c>
    </row>
    <row r="91" spans="1:6">
      <c r="A91" s="73"/>
      <c r="B91" s="122"/>
      <c r="C91" s="79"/>
      <c r="D91" s="71"/>
      <c r="E91" s="71"/>
      <c r="F91" s="46"/>
    </row>
    <row r="92" spans="1:6" ht="72">
      <c r="A92" s="73" t="s">
        <v>17</v>
      </c>
      <c r="B92" s="74" t="s">
        <v>92</v>
      </c>
      <c r="C92" s="79" t="s">
        <v>2</v>
      </c>
      <c r="D92" s="71">
        <v>20</v>
      </c>
      <c r="E92" s="5">
        <v>0</v>
      </c>
      <c r="F92" s="46">
        <f>+D92*E92</f>
        <v>0</v>
      </c>
    </row>
    <row r="93" spans="1:6">
      <c r="A93" s="73"/>
      <c r="B93" s="122"/>
      <c r="C93" s="79"/>
      <c r="D93" s="71"/>
      <c r="E93" s="71"/>
      <c r="F93" s="46"/>
    </row>
    <row r="94" spans="1:6" ht="72">
      <c r="A94" s="73" t="s">
        <v>27</v>
      </c>
      <c r="B94" s="74" t="s">
        <v>93</v>
      </c>
      <c r="C94" s="79" t="s">
        <v>11</v>
      </c>
      <c r="D94" s="71">
        <v>2</v>
      </c>
      <c r="E94" s="5">
        <v>0</v>
      </c>
      <c r="F94" s="46">
        <f>+D94*E94</f>
        <v>0</v>
      </c>
    </row>
    <row r="95" spans="1:6">
      <c r="A95" s="96"/>
      <c r="B95" s="123"/>
      <c r="C95" s="79"/>
      <c r="D95" s="71"/>
      <c r="E95" s="71"/>
      <c r="F95" s="46"/>
    </row>
    <row r="96" spans="1:6" ht="72">
      <c r="A96" s="73" t="s">
        <v>28</v>
      </c>
      <c r="B96" s="122" t="s">
        <v>94</v>
      </c>
      <c r="C96" s="79" t="s">
        <v>1</v>
      </c>
      <c r="D96" s="71">
        <v>40</v>
      </c>
      <c r="E96" s="5">
        <v>0</v>
      </c>
      <c r="F96" s="46">
        <f>+D96*E96</f>
        <v>0</v>
      </c>
    </row>
    <row r="97" spans="1:6">
      <c r="A97" s="73"/>
      <c r="B97" s="122"/>
      <c r="C97" s="79"/>
      <c r="D97" s="71"/>
      <c r="E97" s="71"/>
      <c r="F97" s="46"/>
    </row>
    <row r="98" spans="1:6" ht="139.15" customHeight="1">
      <c r="A98" s="73" t="s">
        <v>36</v>
      </c>
      <c r="B98" s="74" t="s">
        <v>95</v>
      </c>
      <c r="C98" s="79" t="s">
        <v>1</v>
      </c>
      <c r="D98" s="71">
        <v>50</v>
      </c>
      <c r="E98" s="41">
        <v>0</v>
      </c>
      <c r="F98" s="46">
        <f>+D98*E98</f>
        <v>0</v>
      </c>
    </row>
    <row r="99" spans="1:6">
      <c r="A99" s="73"/>
      <c r="B99" s="74"/>
      <c r="C99" s="79"/>
      <c r="D99" s="71"/>
      <c r="E99" s="124"/>
      <c r="F99" s="46"/>
    </row>
    <row r="100" spans="1:6" ht="72">
      <c r="A100" s="73" t="s">
        <v>37</v>
      </c>
      <c r="B100" s="125" t="s">
        <v>80</v>
      </c>
      <c r="C100" s="79" t="s">
        <v>11</v>
      </c>
      <c r="D100" s="71">
        <v>12</v>
      </c>
      <c r="E100" s="41">
        <v>0</v>
      </c>
      <c r="F100" s="46">
        <f>+D100*E100</f>
        <v>0</v>
      </c>
    </row>
    <row r="101" spans="1:6">
      <c r="A101" s="118"/>
      <c r="B101" s="81"/>
      <c r="C101" s="126"/>
      <c r="D101" s="127"/>
      <c r="E101" s="127"/>
      <c r="F101" s="101"/>
    </row>
    <row r="102" spans="1:6">
      <c r="A102" s="73"/>
      <c r="B102" s="87"/>
      <c r="C102" s="79"/>
      <c r="D102" s="71"/>
      <c r="E102" s="71"/>
      <c r="F102" s="46"/>
    </row>
    <row r="103" spans="1:6">
      <c r="A103" s="73"/>
      <c r="B103" s="68" t="s">
        <v>67</v>
      </c>
      <c r="C103" s="79"/>
      <c r="D103" s="71"/>
      <c r="E103" s="71"/>
      <c r="F103" s="117">
        <f>+SUM(F71:F101)</f>
        <v>0</v>
      </c>
    </row>
    <row r="104" spans="1:6">
      <c r="A104" s="73"/>
      <c r="B104" s="87"/>
      <c r="C104" s="79"/>
      <c r="D104" s="71"/>
      <c r="E104" s="71"/>
      <c r="F104" s="46"/>
    </row>
    <row r="105" spans="1:6">
      <c r="A105" s="73"/>
      <c r="B105" s="68" t="s">
        <v>65</v>
      </c>
      <c r="C105" s="79"/>
      <c r="D105" s="71"/>
      <c r="E105" s="71"/>
      <c r="F105" s="117">
        <f>F103+F69+F55</f>
        <v>0</v>
      </c>
    </row>
    <row r="106" spans="1:6">
      <c r="A106" s="73"/>
      <c r="B106" s="87"/>
      <c r="C106" s="79"/>
      <c r="D106" s="71"/>
      <c r="E106" s="71"/>
      <c r="F106" s="46"/>
    </row>
    <row r="107" spans="1:6">
      <c r="A107" s="96" t="s">
        <v>12</v>
      </c>
      <c r="B107" s="68" t="s">
        <v>62</v>
      </c>
      <c r="C107" s="107"/>
      <c r="D107" s="71"/>
      <c r="E107" s="71"/>
      <c r="F107" s="46"/>
    </row>
    <row r="108" spans="1:6">
      <c r="A108" s="73"/>
      <c r="B108" s="68"/>
      <c r="C108" s="107"/>
      <c r="D108" s="71"/>
      <c r="E108" s="71"/>
      <c r="F108" s="46"/>
    </row>
    <row r="109" spans="1:6">
      <c r="A109" s="73" t="s">
        <v>13</v>
      </c>
      <c r="B109" s="128" t="s">
        <v>35</v>
      </c>
    </row>
    <row r="110" spans="1:6" ht="120">
      <c r="A110" s="73" t="s">
        <v>72</v>
      </c>
      <c r="B110" s="129" t="s">
        <v>81</v>
      </c>
      <c r="C110" s="79" t="s">
        <v>11</v>
      </c>
      <c r="D110" s="71">
        <v>1</v>
      </c>
      <c r="E110" s="5">
        <v>0</v>
      </c>
      <c r="F110" s="46">
        <f>+E110*D110</f>
        <v>0</v>
      </c>
    </row>
    <row r="111" spans="1:6" ht="120">
      <c r="A111" s="73" t="s">
        <v>73</v>
      </c>
      <c r="B111" s="129" t="s">
        <v>83</v>
      </c>
      <c r="C111" s="79" t="s">
        <v>11</v>
      </c>
      <c r="D111" s="71">
        <v>1</v>
      </c>
      <c r="E111" s="41">
        <v>0</v>
      </c>
      <c r="F111" s="46">
        <f>+E111*D111</f>
        <v>0</v>
      </c>
    </row>
    <row r="112" spans="1:6" ht="132">
      <c r="A112" s="73" t="s">
        <v>74</v>
      </c>
      <c r="B112" s="129" t="s">
        <v>82</v>
      </c>
      <c r="C112" s="79" t="s">
        <v>11</v>
      </c>
      <c r="D112" s="71">
        <v>1</v>
      </c>
      <c r="E112" s="41">
        <v>0</v>
      </c>
      <c r="F112" s="46">
        <f>+E112*D112</f>
        <v>0</v>
      </c>
    </row>
    <row r="113" spans="1:6">
      <c r="A113" s="96"/>
      <c r="B113" s="68"/>
      <c r="C113" s="79"/>
      <c r="D113" s="71"/>
      <c r="E113" s="124"/>
      <c r="F113" s="46"/>
    </row>
    <row r="114" spans="1:6">
      <c r="A114" s="73" t="s">
        <v>14</v>
      </c>
      <c r="B114" s="130" t="s">
        <v>63</v>
      </c>
      <c r="C114" s="79"/>
      <c r="D114" s="71"/>
      <c r="E114" s="124"/>
      <c r="F114" s="46"/>
    </row>
    <row r="115" spans="1:6" ht="144">
      <c r="A115" s="86"/>
      <c r="B115" s="74" t="s">
        <v>84</v>
      </c>
      <c r="C115" s="79" t="s">
        <v>19</v>
      </c>
      <c r="D115" s="71">
        <v>1</v>
      </c>
      <c r="E115" s="41">
        <v>0</v>
      </c>
      <c r="F115" s="46">
        <f>+E115*D115</f>
        <v>0</v>
      </c>
    </row>
    <row r="116" spans="1:6">
      <c r="A116" s="73"/>
      <c r="B116" s="130"/>
    </row>
    <row r="117" spans="1:6" ht="105" customHeight="1">
      <c r="A117" s="73" t="s">
        <v>18</v>
      </c>
      <c r="B117" s="74" t="s">
        <v>96</v>
      </c>
      <c r="C117" s="79" t="s">
        <v>0</v>
      </c>
      <c r="D117" s="71">
        <v>1</v>
      </c>
      <c r="E117" s="5">
        <v>0</v>
      </c>
      <c r="F117" s="46">
        <f>+D117*E117</f>
        <v>0</v>
      </c>
    </row>
    <row r="118" spans="1:6">
      <c r="A118" s="73"/>
      <c r="B118" s="74"/>
      <c r="C118" s="79"/>
      <c r="D118" s="71"/>
      <c r="E118" s="71"/>
      <c r="F118" s="46"/>
    </row>
    <row r="119" spans="1:6" ht="132">
      <c r="A119" s="73" t="s">
        <v>15</v>
      </c>
      <c r="B119" s="74" t="s">
        <v>97</v>
      </c>
      <c r="C119" s="79" t="s">
        <v>11</v>
      </c>
      <c r="D119" s="71">
        <v>1</v>
      </c>
      <c r="E119" s="5">
        <v>0</v>
      </c>
      <c r="F119" s="46">
        <f>+E119*D119</f>
        <v>0</v>
      </c>
    </row>
    <row r="120" spans="1:6">
      <c r="A120" s="73"/>
      <c r="B120" s="74"/>
      <c r="C120" s="79"/>
      <c r="D120" s="71"/>
      <c r="E120" s="71"/>
      <c r="F120" s="46"/>
    </row>
    <row r="121" spans="1:6" ht="84">
      <c r="A121" s="73" t="s">
        <v>16</v>
      </c>
      <c r="B121" s="74" t="s">
        <v>109</v>
      </c>
      <c r="C121" s="79" t="s">
        <v>0</v>
      </c>
      <c r="D121" s="71">
        <v>8</v>
      </c>
      <c r="E121" s="5">
        <v>0</v>
      </c>
      <c r="F121" s="46">
        <f>+D121*E121</f>
        <v>0</v>
      </c>
    </row>
    <row r="122" spans="1:6">
      <c r="A122" s="73"/>
      <c r="B122" s="131"/>
      <c r="C122" s="79"/>
      <c r="D122" s="71"/>
      <c r="E122" s="124"/>
      <c r="F122" s="46"/>
    </row>
    <row r="123" spans="1:6" ht="60">
      <c r="A123" s="73" t="s">
        <v>17</v>
      </c>
      <c r="B123" s="74" t="s">
        <v>64</v>
      </c>
      <c r="C123" s="79" t="s">
        <v>0</v>
      </c>
      <c r="D123" s="71">
        <v>2</v>
      </c>
      <c r="E123" s="5">
        <v>0</v>
      </c>
      <c r="F123" s="46">
        <f>+D123*E123</f>
        <v>0</v>
      </c>
    </row>
    <row r="124" spans="1:6">
      <c r="A124" s="73"/>
      <c r="B124" s="74"/>
      <c r="C124" s="79"/>
      <c r="D124" s="71"/>
      <c r="E124" s="71"/>
      <c r="F124" s="46"/>
    </row>
    <row r="125" spans="1:6" ht="96">
      <c r="A125" s="73" t="s">
        <v>27</v>
      </c>
      <c r="B125" s="74" t="s">
        <v>98</v>
      </c>
      <c r="C125" s="79" t="s">
        <v>11</v>
      </c>
      <c r="D125" s="71">
        <v>1</v>
      </c>
      <c r="E125" s="5">
        <v>0</v>
      </c>
      <c r="F125" s="46">
        <f>+D125*E125</f>
        <v>0</v>
      </c>
    </row>
    <row r="126" spans="1:6">
      <c r="A126" s="118"/>
      <c r="B126" s="132"/>
      <c r="C126" s="126"/>
      <c r="D126" s="127"/>
      <c r="E126" s="127"/>
      <c r="F126" s="101"/>
    </row>
    <row r="127" spans="1:6">
      <c r="A127" s="73"/>
      <c r="B127" s="77"/>
      <c r="C127" s="79"/>
      <c r="D127" s="71"/>
      <c r="E127" s="71"/>
      <c r="F127" s="46"/>
    </row>
    <row r="128" spans="1:6">
      <c r="A128" s="73"/>
      <c r="B128" s="68" t="s">
        <v>66</v>
      </c>
      <c r="C128" s="79"/>
      <c r="D128" s="71"/>
      <c r="E128" s="71"/>
      <c r="F128" s="117">
        <f>+SUM(F107:F126)</f>
        <v>0</v>
      </c>
    </row>
    <row r="129" spans="1:6">
      <c r="A129" s="73"/>
      <c r="B129" s="68"/>
      <c r="C129" s="79"/>
      <c r="D129" s="71"/>
      <c r="E129" s="71"/>
      <c r="F129" s="46"/>
    </row>
  </sheetData>
  <sheetProtection algorithmName="SHA-512" hashValue="bGhX9o0ji4Pk1S9msgFU7Sd6xp4V2Mm2uMDbiY7Hxg5KmRqiUcIv0LVerAg9Xmi4An87n1GB3jkGfXLbaH57dA==" saltValue="N2G1Cho9s+iXrowA1592ug==" spinCount="100000" sheet="1" objects="1" scenarios="1"/>
  <pageMargins left="0.70866141732283472" right="0.70866141732283472" top="0.74803149606299213" bottom="0.74803149606299213" header="0.31496062992125984" footer="0.31496062992125984"/>
  <pageSetup paperSize="9" orientation="portrait" r:id="rId1"/>
  <headerFooter>
    <oddHeader>&amp;L&amp;"Arial,Navadno"POPIS DEL&amp;C&amp;"Arial,Navadno"OBNOVA  ŠPORTNEGA PARKA II.&amp;R&amp;"Arial,Navadno"19.04.2026</oddHeader>
    <oddFooter>&amp;C&amp;"Arial,Navadno"Stran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Popis del</vt:lpstr>
      <vt:lpstr>Rekapitulacija!Področje_tiskanja</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eva.jazbec@zetale.si</dc:creator>
  <cp:lastModifiedBy>Eva Jazbec</cp:lastModifiedBy>
  <cp:lastPrinted>2026-02-19T12:38:33Z</cp:lastPrinted>
  <dcterms:created xsi:type="dcterms:W3CDTF">2000-06-09T14:07:04Z</dcterms:created>
  <dcterms:modified xsi:type="dcterms:W3CDTF">2026-02-27T09:45:56Z</dcterms:modified>
</cp:coreProperties>
</file>